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5" i="1" l="1"/>
  <c r="M75" i="1" s="1"/>
  <c r="K75" i="1"/>
  <c r="F75" i="1"/>
  <c r="D75" i="1"/>
  <c r="C75" i="1"/>
  <c r="N74" i="1"/>
  <c r="M74" i="1" s="1"/>
  <c r="F74" i="1"/>
  <c r="D74" i="1"/>
  <c r="C74" i="1"/>
  <c r="N73" i="1"/>
  <c r="M73" i="1"/>
  <c r="L73" i="1"/>
  <c r="K73" i="1"/>
  <c r="F73" i="1"/>
  <c r="D73" i="1"/>
  <c r="C73" i="1"/>
  <c r="N72" i="1"/>
  <c r="M72" i="1" s="1"/>
  <c r="L72" i="1"/>
  <c r="K72" i="1"/>
  <c r="F72" i="1"/>
  <c r="D72" i="1"/>
  <c r="C72" i="1"/>
  <c r="N71" i="1"/>
  <c r="M71" i="1"/>
  <c r="L71" i="1"/>
  <c r="K71" i="1"/>
  <c r="F71" i="1"/>
  <c r="D71" i="1"/>
  <c r="C71" i="1"/>
  <c r="N70" i="1"/>
  <c r="M70" i="1" s="1"/>
  <c r="K70" i="1"/>
  <c r="F70" i="1"/>
  <c r="D70" i="1"/>
  <c r="C70" i="1"/>
  <c r="N69" i="1"/>
  <c r="L69" i="1" s="1"/>
  <c r="M69" i="1"/>
  <c r="K69" i="1"/>
  <c r="F69" i="1"/>
  <c r="D69" i="1"/>
  <c r="C69" i="1"/>
  <c r="N68" i="1"/>
  <c r="M68" i="1" s="1"/>
  <c r="L68" i="1"/>
  <c r="K68" i="1"/>
  <c r="F68" i="1"/>
  <c r="D68" i="1"/>
  <c r="C68" i="1"/>
  <c r="N66" i="1"/>
  <c r="M66" i="1"/>
  <c r="L66" i="1"/>
  <c r="K66" i="1"/>
  <c r="F66" i="1"/>
  <c r="D66" i="1"/>
  <c r="C66" i="1"/>
  <c r="M65" i="1"/>
  <c r="L65" i="1"/>
  <c r="K65" i="1"/>
  <c r="F65" i="1"/>
  <c r="D65" i="1"/>
  <c r="C65" i="1"/>
  <c r="N64" i="1"/>
  <c r="M64" i="1" s="1"/>
  <c r="L64" i="1"/>
  <c r="K64" i="1"/>
  <c r="F64" i="1"/>
  <c r="D64" i="1"/>
  <c r="C64" i="1"/>
  <c r="N63" i="1"/>
  <c r="M63" i="1"/>
  <c r="L63" i="1"/>
  <c r="F63" i="1"/>
  <c r="D63" i="1"/>
  <c r="C63" i="1"/>
  <c r="N62" i="1"/>
  <c r="L62" i="1" s="1"/>
  <c r="M62" i="1"/>
  <c r="K62" i="1"/>
  <c r="F62" i="1"/>
  <c r="D62" i="1"/>
  <c r="C62" i="1"/>
  <c r="N61" i="1"/>
  <c r="M61" i="1" s="1"/>
  <c r="L61" i="1"/>
  <c r="K61" i="1"/>
  <c r="F61" i="1"/>
  <c r="D61" i="1"/>
  <c r="C61" i="1"/>
  <c r="N60" i="1"/>
  <c r="M60" i="1"/>
  <c r="L60" i="1"/>
  <c r="K60" i="1"/>
  <c r="F60" i="1"/>
  <c r="D60" i="1"/>
  <c r="C60" i="1"/>
  <c r="N59" i="1"/>
  <c r="M59" i="1" s="1"/>
  <c r="F59" i="1"/>
  <c r="D59" i="1"/>
  <c r="C59" i="1"/>
  <c r="N58" i="1"/>
  <c r="L58" i="1" s="1"/>
  <c r="M58" i="1"/>
  <c r="K58" i="1"/>
  <c r="F58" i="1"/>
  <c r="D58" i="1"/>
  <c r="C58" i="1"/>
  <c r="N57" i="1"/>
  <c r="K57" i="1" s="1"/>
  <c r="M57" i="1"/>
  <c r="L57" i="1"/>
  <c r="F57" i="1"/>
  <c r="D57" i="1"/>
  <c r="C57" i="1"/>
  <c r="N56" i="1"/>
  <c r="M56" i="1"/>
  <c r="L56" i="1"/>
  <c r="K56" i="1"/>
  <c r="F56" i="1"/>
  <c r="D56" i="1"/>
  <c r="C56" i="1"/>
  <c r="N55" i="1"/>
  <c r="M55" i="1" s="1"/>
  <c r="K55" i="1"/>
  <c r="F55" i="1"/>
  <c r="D55" i="1"/>
  <c r="C55" i="1"/>
  <c r="N54" i="1"/>
  <c r="L54" i="1" s="1"/>
  <c r="M54" i="1"/>
  <c r="K54" i="1"/>
  <c r="F54" i="1"/>
  <c r="D54" i="1"/>
  <c r="C54" i="1"/>
  <c r="N53" i="1"/>
  <c r="M53" i="1" s="1"/>
  <c r="L53" i="1"/>
  <c r="F53" i="1"/>
  <c r="D53" i="1"/>
  <c r="C53" i="1"/>
  <c r="N51" i="1"/>
  <c r="M51" i="1" s="1"/>
  <c r="K51" i="1"/>
  <c r="F51" i="1"/>
  <c r="D51" i="1"/>
  <c r="C51" i="1"/>
  <c r="M50" i="1"/>
  <c r="L50" i="1"/>
  <c r="K50" i="1"/>
  <c r="F50" i="1"/>
  <c r="D50" i="1"/>
  <c r="C50" i="1"/>
  <c r="N49" i="1"/>
  <c r="M49" i="1"/>
  <c r="L49" i="1"/>
  <c r="F49" i="1"/>
  <c r="D49" i="1"/>
  <c r="C49" i="1"/>
  <c r="N48" i="1"/>
  <c r="L48" i="1" s="1"/>
  <c r="M48" i="1"/>
  <c r="F48" i="1"/>
  <c r="D48" i="1"/>
  <c r="C48" i="1"/>
  <c r="N47" i="1"/>
  <c r="M47" i="1"/>
  <c r="L47" i="1"/>
  <c r="K47" i="1"/>
  <c r="F47" i="1"/>
  <c r="D47" i="1"/>
  <c r="C47" i="1"/>
  <c r="N46" i="1"/>
  <c r="M46" i="1" s="1"/>
  <c r="K46" i="1"/>
  <c r="F46" i="1"/>
  <c r="D46" i="1"/>
  <c r="C46" i="1"/>
  <c r="N45" i="1"/>
  <c r="L45" i="1" s="1"/>
  <c r="M45" i="1"/>
  <c r="K45" i="1"/>
  <c r="F45" i="1"/>
  <c r="D45" i="1"/>
  <c r="C45" i="1"/>
  <c r="N44" i="1"/>
  <c r="K44" i="1" s="1"/>
  <c r="L44" i="1"/>
  <c r="F44" i="1"/>
  <c r="D44" i="1"/>
  <c r="C44" i="1"/>
  <c r="N43" i="1"/>
  <c r="M43" i="1"/>
  <c r="L43" i="1"/>
  <c r="K43" i="1"/>
  <c r="F43" i="1"/>
  <c r="D43" i="1"/>
  <c r="C43" i="1"/>
  <c r="N42" i="1"/>
  <c r="M42" i="1" s="1"/>
  <c r="F42" i="1"/>
  <c r="D42" i="1"/>
  <c r="C42" i="1"/>
  <c r="N41" i="1"/>
  <c r="L41" i="1" s="1"/>
  <c r="M41" i="1"/>
  <c r="K41" i="1"/>
  <c r="F41" i="1"/>
  <c r="D41" i="1"/>
  <c r="C41" i="1"/>
  <c r="N40" i="1"/>
  <c r="M40" i="1"/>
  <c r="L40" i="1"/>
  <c r="F40" i="1"/>
  <c r="D40" i="1"/>
  <c r="C40" i="1"/>
  <c r="N39" i="1"/>
  <c r="M39" i="1" s="1"/>
  <c r="K39" i="1"/>
  <c r="F39" i="1"/>
  <c r="D39" i="1"/>
  <c r="C39" i="1"/>
  <c r="N38" i="1"/>
  <c r="M38" i="1"/>
  <c r="L38" i="1"/>
  <c r="F38" i="1"/>
  <c r="D38" i="1"/>
  <c r="C38" i="1"/>
  <c r="M36" i="1"/>
  <c r="L36" i="1"/>
  <c r="K36" i="1"/>
  <c r="F36" i="1"/>
  <c r="D36" i="1"/>
  <c r="C36" i="1"/>
  <c r="M35" i="1"/>
  <c r="L35" i="1"/>
  <c r="F35" i="1"/>
  <c r="D35" i="1"/>
  <c r="C35" i="1"/>
  <c r="N34" i="1"/>
  <c r="M34" i="1" s="1"/>
  <c r="F34" i="1"/>
  <c r="D34" i="1"/>
  <c r="C34" i="1"/>
  <c r="N33" i="1"/>
  <c r="M33" i="1" s="1"/>
  <c r="L33" i="1"/>
  <c r="F33" i="1"/>
  <c r="D33" i="1"/>
  <c r="C33" i="1"/>
  <c r="N32" i="1"/>
  <c r="M32" i="1" s="1"/>
  <c r="K32" i="1"/>
  <c r="F32" i="1"/>
  <c r="D32" i="1"/>
  <c r="C32" i="1"/>
  <c r="N31" i="1"/>
  <c r="M31" i="1"/>
  <c r="L31" i="1"/>
  <c r="K31" i="1"/>
  <c r="F31" i="1"/>
  <c r="D31" i="1"/>
  <c r="C31" i="1"/>
  <c r="N30" i="1"/>
  <c r="M30" i="1" s="1"/>
  <c r="L30" i="1"/>
  <c r="K30" i="1"/>
  <c r="F30" i="1"/>
  <c r="D30" i="1"/>
  <c r="C30" i="1"/>
  <c r="N29" i="1"/>
  <c r="M29" i="1"/>
  <c r="L29" i="1"/>
  <c r="K29" i="1"/>
  <c r="F29" i="1"/>
  <c r="D29" i="1"/>
  <c r="C29" i="1"/>
  <c r="N28" i="1"/>
  <c r="M28" i="1" s="1"/>
  <c r="F28" i="1"/>
  <c r="D28" i="1"/>
  <c r="C28" i="1"/>
  <c r="N27" i="1"/>
  <c r="M27" i="1"/>
  <c r="L27" i="1"/>
  <c r="K27" i="1"/>
  <c r="F27" i="1"/>
  <c r="D27" i="1"/>
  <c r="C27" i="1"/>
  <c r="N26" i="1"/>
  <c r="M26" i="1" s="1"/>
  <c r="L26" i="1"/>
  <c r="K26" i="1"/>
  <c r="F26" i="1"/>
  <c r="D26" i="1"/>
  <c r="C26" i="1"/>
  <c r="N25" i="1"/>
  <c r="M25" i="1"/>
  <c r="L25" i="1"/>
  <c r="K25" i="1"/>
  <c r="F25" i="1"/>
  <c r="D25" i="1"/>
  <c r="C25" i="1"/>
  <c r="N24" i="1"/>
  <c r="M24" i="1" s="1"/>
  <c r="K24" i="1"/>
  <c r="F24" i="1"/>
  <c r="D24" i="1"/>
  <c r="C24" i="1"/>
  <c r="N23" i="1"/>
  <c r="M23" i="1"/>
  <c r="L23" i="1"/>
  <c r="K23" i="1"/>
  <c r="F23" i="1"/>
  <c r="D23" i="1"/>
  <c r="C23" i="1"/>
  <c r="N21" i="1"/>
  <c r="M21" i="1" s="1"/>
  <c r="L21" i="1"/>
  <c r="K21" i="1"/>
  <c r="F21" i="1"/>
  <c r="D21" i="1"/>
  <c r="C21" i="1"/>
  <c r="M20" i="1"/>
  <c r="L20" i="1"/>
  <c r="K20" i="1"/>
  <c r="F20" i="1"/>
  <c r="D20" i="1"/>
  <c r="C20" i="1"/>
  <c r="N19" i="1"/>
  <c r="L19" i="1" s="1"/>
  <c r="M19" i="1"/>
  <c r="K19" i="1"/>
  <c r="F19" i="1"/>
  <c r="D19" i="1"/>
  <c r="C19" i="1"/>
  <c r="N18" i="1"/>
  <c r="M18" i="1" s="1"/>
  <c r="L18" i="1"/>
  <c r="F18" i="1"/>
  <c r="D18" i="1"/>
  <c r="C18" i="1"/>
  <c r="N17" i="1"/>
  <c r="M17" i="1" s="1"/>
  <c r="K17" i="1"/>
  <c r="F17" i="1"/>
  <c r="D17" i="1"/>
  <c r="C17" i="1"/>
  <c r="N16" i="1"/>
  <c r="M16" i="1"/>
  <c r="L16" i="1"/>
  <c r="K16" i="1"/>
  <c r="F16" i="1"/>
  <c r="D16" i="1"/>
  <c r="C16" i="1"/>
  <c r="N15" i="1"/>
  <c r="M15" i="1" s="1"/>
  <c r="L15" i="1"/>
  <c r="K15" i="1"/>
  <c r="F15" i="1"/>
  <c r="D15" i="1"/>
  <c r="C15" i="1"/>
  <c r="F14" i="1"/>
  <c r="D14" i="1"/>
  <c r="C14" i="1"/>
  <c r="N13" i="1"/>
  <c r="M13" i="1" s="1"/>
  <c r="F13" i="1"/>
  <c r="D13" i="1"/>
  <c r="C13" i="1"/>
  <c r="N12" i="1"/>
  <c r="M12" i="1"/>
  <c r="L12" i="1"/>
  <c r="K12" i="1"/>
  <c r="F12" i="1"/>
  <c r="D12" i="1"/>
  <c r="C12" i="1"/>
  <c r="N11" i="1"/>
  <c r="M11" i="1" s="1"/>
  <c r="L11" i="1"/>
  <c r="K11" i="1"/>
  <c r="F11" i="1"/>
  <c r="D11" i="1"/>
  <c r="C11" i="1"/>
  <c r="N10" i="1"/>
  <c r="M10" i="1"/>
  <c r="L10" i="1"/>
  <c r="K10" i="1"/>
  <c r="F10" i="1"/>
  <c r="D10" i="1"/>
  <c r="C10" i="1"/>
  <c r="N9" i="1"/>
  <c r="M9" i="1" s="1"/>
  <c r="K9" i="1"/>
  <c r="F9" i="1"/>
  <c r="D9" i="1"/>
  <c r="C9" i="1"/>
  <c r="N8" i="1"/>
  <c r="L8" i="1" s="1"/>
  <c r="M8" i="1"/>
  <c r="K8" i="1"/>
  <c r="F8" i="1"/>
  <c r="D8" i="1"/>
  <c r="C8" i="1"/>
  <c r="N6" i="1"/>
  <c r="M6" i="1" s="1"/>
  <c r="L6" i="1"/>
  <c r="K6" i="1"/>
  <c r="F6" i="1"/>
  <c r="D6" i="1"/>
  <c r="C6" i="1"/>
  <c r="M5" i="1"/>
  <c r="L5" i="1"/>
  <c r="K5" i="1"/>
  <c r="F5" i="1"/>
  <c r="D5" i="1"/>
  <c r="C5" i="1"/>
  <c r="N4" i="1"/>
  <c r="L4" i="1" s="1"/>
  <c r="M4" i="1"/>
  <c r="K4" i="1"/>
  <c r="F4" i="1"/>
  <c r="D4" i="1"/>
  <c r="C4" i="1"/>
  <c r="N3" i="1"/>
  <c r="M3" i="1" s="1"/>
  <c r="L3" i="1"/>
  <c r="F3" i="1"/>
  <c r="D3" i="1"/>
  <c r="C3" i="1"/>
  <c r="N2" i="1"/>
  <c r="M2" i="1" s="1"/>
  <c r="K2" i="1"/>
  <c r="F2" i="1"/>
  <c r="D2" i="1"/>
  <c r="C2" i="1"/>
  <c r="K13" i="1" l="1"/>
  <c r="K28" i="1"/>
  <c r="K42" i="1"/>
  <c r="M44" i="1"/>
  <c r="K59" i="1"/>
  <c r="K74" i="1"/>
  <c r="L75" i="1"/>
  <c r="L2" i="1"/>
  <c r="L13" i="1"/>
  <c r="L17" i="1"/>
  <c r="L24" i="1"/>
  <c r="L28" i="1"/>
  <c r="L32" i="1"/>
  <c r="L34" i="1"/>
  <c r="L39" i="1"/>
  <c r="L42" i="1"/>
  <c r="L46" i="1"/>
  <c r="L51" i="1"/>
  <c r="L55" i="1"/>
  <c r="L59" i="1"/>
  <c r="L70" i="1"/>
  <c r="L74" i="1"/>
  <c r="L9" i="1"/>
</calcChain>
</file>

<file path=xl/sharedStrings.xml><?xml version="1.0" encoding="utf-8"?>
<sst xmlns="http://schemas.openxmlformats.org/spreadsheetml/2006/main" count="510" uniqueCount="198">
  <si>
    <t>Week</t>
    <phoneticPr fontId="3"/>
  </si>
  <si>
    <t>Line</t>
    <phoneticPr fontId="3"/>
  </si>
  <si>
    <t>黒</t>
    <rPh sb="0" eb="1">
      <t>クロ</t>
    </rPh>
    <phoneticPr fontId="3"/>
  </si>
  <si>
    <t>GAIOS</t>
    <phoneticPr fontId="3"/>
  </si>
  <si>
    <t>Vessel</t>
    <phoneticPr fontId="3"/>
  </si>
  <si>
    <t>Call Sign</t>
    <phoneticPr fontId="3"/>
  </si>
  <si>
    <t>Voyage</t>
    <phoneticPr fontId="3"/>
  </si>
  <si>
    <t>ETA</t>
    <phoneticPr fontId="3"/>
  </si>
  <si>
    <t>ETD</t>
    <phoneticPr fontId="3"/>
  </si>
  <si>
    <t>CY open</t>
    <phoneticPr fontId="3"/>
  </si>
  <si>
    <t>DG Open</t>
    <phoneticPr fontId="3"/>
  </si>
  <si>
    <t>RF Open</t>
    <phoneticPr fontId="3"/>
  </si>
  <si>
    <t>CY cut</t>
    <phoneticPr fontId="3"/>
  </si>
  <si>
    <t>Destination</t>
    <phoneticPr fontId="3"/>
  </si>
  <si>
    <t>Operator</t>
    <phoneticPr fontId="3"/>
  </si>
  <si>
    <t>搬入場所</t>
    <rPh sb="0" eb="2">
      <t>ハンニュウ</t>
    </rPh>
    <rPh sb="2" eb="4">
      <t>バショ</t>
    </rPh>
    <phoneticPr fontId="3"/>
  </si>
  <si>
    <t>SKT6</t>
  </si>
  <si>
    <t>住友倉庫・青海　A-2</t>
  </si>
  <si>
    <t>HASCO (SITC,SHJJ,ZIM)</t>
  </si>
  <si>
    <t>CCL (TS)</t>
  </si>
  <si>
    <t>HASCO (SITC,PIL)</t>
  </si>
  <si>
    <t>ASL</t>
  </si>
  <si>
    <t>PJX1</t>
  </si>
  <si>
    <t>QJX-2</t>
  </si>
  <si>
    <t>SJX-3</t>
  </si>
  <si>
    <t>SKT4</t>
  </si>
  <si>
    <t>SJX-9</t>
  </si>
  <si>
    <t>SHA/TAG</t>
  </si>
  <si>
    <t>TAO</t>
  </si>
  <si>
    <t>SHA</t>
  </si>
  <si>
    <t>SITC(HASCO)</t>
  </si>
  <si>
    <t>KTX3</t>
  </si>
  <si>
    <t>OOCL</t>
  </si>
  <si>
    <t>TKD1</t>
  </si>
  <si>
    <t>TAI/NKG</t>
  </si>
  <si>
    <t>TCL</t>
  </si>
  <si>
    <t>TKD2</t>
  </si>
  <si>
    <t>TKX2</t>
  </si>
  <si>
    <t>SHJJ (CCL)</t>
  </si>
  <si>
    <t>PES2</t>
  </si>
  <si>
    <t>JOSCO BELLE</t>
  </si>
  <si>
    <t>JOSCO XINGFU</t>
  </si>
  <si>
    <t>EASLINE LIANYUNGANG</t>
  </si>
  <si>
    <t>HS SINGAPORE</t>
  </si>
  <si>
    <t>INTRA BHUM</t>
  </si>
  <si>
    <t>Y2 ターミナル</t>
    <phoneticPr fontId="3"/>
  </si>
  <si>
    <t>KTX3</t>
    <phoneticPr fontId="3"/>
  </si>
  <si>
    <t>OOCL NEW ZEALAND</t>
    <phoneticPr fontId="3"/>
  </si>
  <si>
    <t>山九・青海　C-1</t>
    <rPh sb="0" eb="2">
      <t>サンキュウ</t>
    </rPh>
    <rPh sb="3" eb="5">
      <t>アオミ</t>
    </rPh>
    <phoneticPr fontId="3"/>
  </si>
  <si>
    <t>GLORY ZHENDONG</t>
    <phoneticPr fontId="3"/>
  </si>
  <si>
    <t>大井　宇徳</t>
    <rPh sb="0" eb="2">
      <t>オオイ</t>
    </rPh>
    <rPh sb="3" eb="5">
      <t>ウトク</t>
    </rPh>
    <phoneticPr fontId="3"/>
  </si>
  <si>
    <t>PACIFIC QINGDAO</t>
    <phoneticPr fontId="3"/>
  </si>
  <si>
    <t>MILD WALTZ</t>
    <phoneticPr fontId="3"/>
  </si>
  <si>
    <t>TAO</t>
    <phoneticPr fontId="3"/>
  </si>
  <si>
    <t>DCL (SPGS)</t>
    <phoneticPr fontId="3"/>
  </si>
  <si>
    <t>大井7号</t>
    <rPh sb="0" eb="2">
      <t>オオイ</t>
    </rPh>
    <rPh sb="3" eb="4">
      <t>ゴウ</t>
    </rPh>
    <phoneticPr fontId="3"/>
  </si>
  <si>
    <t>MILD TUNE</t>
    <phoneticPr fontId="3"/>
  </si>
  <si>
    <t>T.S.LINES (CCL)</t>
    <phoneticPr fontId="3"/>
  </si>
  <si>
    <t>住友・大井6号・７号</t>
    <rPh sb="0" eb="2">
      <t>スミトモ</t>
    </rPh>
    <rPh sb="3" eb="5">
      <t>オオイ</t>
    </rPh>
    <rPh sb="6" eb="7">
      <t>ゴウ</t>
    </rPh>
    <rPh sb="9" eb="10">
      <t>ゴウ</t>
    </rPh>
    <phoneticPr fontId="3"/>
  </si>
  <si>
    <t>JCV</t>
    <phoneticPr fontId="3"/>
  </si>
  <si>
    <t>SHA</t>
    <phoneticPr fontId="3"/>
  </si>
  <si>
    <t>IAS(ASL)</t>
    <phoneticPr fontId="3"/>
  </si>
  <si>
    <t>東海運　大井</t>
    <rPh sb="0" eb="1">
      <t>アズマ</t>
    </rPh>
    <rPh sb="1" eb="3">
      <t>カイウン</t>
    </rPh>
    <rPh sb="4" eb="6">
      <t>オオイ</t>
    </rPh>
    <phoneticPr fontId="3"/>
  </si>
  <si>
    <t>KTX1</t>
    <phoneticPr fontId="3"/>
  </si>
  <si>
    <t>KTX2</t>
    <phoneticPr fontId="3"/>
  </si>
  <si>
    <t>2322E</t>
    <phoneticPr fontId="3"/>
  </si>
  <si>
    <t>2322W</t>
    <phoneticPr fontId="3"/>
  </si>
  <si>
    <t>T22</t>
    <phoneticPr fontId="3"/>
  </si>
  <si>
    <t>Y2 ターミナル（三井倉庫）</t>
    <rPh sb="9" eb="11">
      <t>ミツイ</t>
    </rPh>
    <rPh sb="11" eb="13">
      <t>ソウコ</t>
    </rPh>
    <phoneticPr fontId="3"/>
  </si>
  <si>
    <t>OOCL CHARLESTON</t>
    <phoneticPr fontId="3"/>
  </si>
  <si>
    <t>GLORY GUANDONG</t>
    <phoneticPr fontId="3"/>
  </si>
  <si>
    <t>JRS CARINA</t>
    <phoneticPr fontId="3"/>
  </si>
  <si>
    <t>SPGS (DCL)</t>
    <phoneticPr fontId="3"/>
  </si>
  <si>
    <t>MILD CHORUS</t>
    <phoneticPr fontId="3"/>
  </si>
  <si>
    <t>CEBU</t>
    <phoneticPr fontId="3"/>
  </si>
  <si>
    <t>OOCL JAKARTA</t>
    <phoneticPr fontId="3"/>
  </si>
  <si>
    <t>CONSERO</t>
    <phoneticPr fontId="3"/>
  </si>
  <si>
    <t>WAN HAI 366</t>
    <phoneticPr fontId="3"/>
  </si>
  <si>
    <t>OOCL NAGOYA</t>
    <phoneticPr fontId="3"/>
  </si>
  <si>
    <t>2323E</t>
    <phoneticPr fontId="3"/>
  </si>
  <si>
    <t>2323W</t>
    <phoneticPr fontId="3"/>
  </si>
  <si>
    <t>OOCL ZHOUSHAN</t>
    <phoneticPr fontId="3"/>
  </si>
  <si>
    <t>ACACIA LIBRA</t>
    <phoneticPr fontId="3"/>
  </si>
  <si>
    <t>OOCL AUSTRALIA</t>
    <phoneticPr fontId="3"/>
  </si>
  <si>
    <t>240S</t>
    <phoneticPr fontId="3"/>
  </si>
  <si>
    <t>STRAITS CITY</t>
    <phoneticPr fontId="3"/>
  </si>
  <si>
    <t>2335E</t>
    <phoneticPr fontId="3"/>
  </si>
  <si>
    <t>2335W</t>
    <phoneticPr fontId="3"/>
  </si>
  <si>
    <t>004N</t>
    <phoneticPr fontId="3"/>
  </si>
  <si>
    <t>005S</t>
    <phoneticPr fontId="3"/>
  </si>
  <si>
    <t>2317N</t>
    <phoneticPr fontId="3"/>
  </si>
  <si>
    <t>2318S</t>
    <phoneticPr fontId="3"/>
  </si>
  <si>
    <t>160N</t>
    <phoneticPr fontId="3"/>
  </si>
  <si>
    <t>161S</t>
    <phoneticPr fontId="3"/>
  </si>
  <si>
    <t>2336E</t>
    <phoneticPr fontId="3"/>
  </si>
  <si>
    <t>2336W</t>
    <phoneticPr fontId="3"/>
  </si>
  <si>
    <t>2333N</t>
    <phoneticPr fontId="3"/>
  </si>
  <si>
    <t>2336S</t>
    <phoneticPr fontId="3"/>
  </si>
  <si>
    <t>23036E</t>
    <phoneticPr fontId="3"/>
  </si>
  <si>
    <t>23036W</t>
    <phoneticPr fontId="3"/>
  </si>
  <si>
    <t>S003</t>
    <phoneticPr fontId="3"/>
  </si>
  <si>
    <t>241S</t>
    <phoneticPr fontId="3"/>
  </si>
  <si>
    <t>JOSCO HELEN</t>
  </si>
  <si>
    <t>2325E</t>
    <phoneticPr fontId="3"/>
  </si>
  <si>
    <t>2325W</t>
    <phoneticPr fontId="3"/>
  </si>
  <si>
    <t>2335E</t>
  </si>
  <si>
    <t>2335W</t>
  </si>
  <si>
    <t>2319E</t>
    <phoneticPr fontId="3"/>
  </si>
  <si>
    <t>2319W</t>
    <phoneticPr fontId="3"/>
  </si>
  <si>
    <t xml:space="preserve">HALCYON </t>
  </si>
  <si>
    <t>OOCL NAGOYA</t>
  </si>
  <si>
    <t>188N</t>
  </si>
  <si>
    <t>189S</t>
  </si>
  <si>
    <t>JOSCO ALMA</t>
    <phoneticPr fontId="3"/>
  </si>
  <si>
    <t>SITC HEBEI</t>
    <phoneticPr fontId="3"/>
  </si>
  <si>
    <t>2319N</t>
    <phoneticPr fontId="3"/>
  </si>
  <si>
    <t>2320S</t>
    <phoneticPr fontId="3"/>
  </si>
  <si>
    <t>JOSCO  BELLE</t>
  </si>
  <si>
    <t>2326E</t>
    <phoneticPr fontId="3"/>
  </si>
  <si>
    <t>2326W</t>
    <phoneticPr fontId="3"/>
  </si>
  <si>
    <t>259N</t>
    <phoneticPr fontId="3"/>
  </si>
  <si>
    <t>260S</t>
    <phoneticPr fontId="3"/>
  </si>
  <si>
    <t>2337E</t>
    <phoneticPr fontId="3"/>
  </si>
  <si>
    <t>2337W</t>
    <phoneticPr fontId="3"/>
  </si>
  <si>
    <t>2336E</t>
  </si>
  <si>
    <t>2336W</t>
  </si>
  <si>
    <t>JOSCO HELEN</t>
    <phoneticPr fontId="3"/>
  </si>
  <si>
    <t>2334N</t>
    <phoneticPr fontId="3"/>
  </si>
  <si>
    <t>2337S</t>
    <phoneticPr fontId="3"/>
  </si>
  <si>
    <t>23037E</t>
    <phoneticPr fontId="3"/>
  </si>
  <si>
    <t>23037W</t>
    <phoneticPr fontId="3"/>
  </si>
  <si>
    <t>INTERASIA ELEVATE</t>
  </si>
  <si>
    <t>S028</t>
    <phoneticPr fontId="3"/>
  </si>
  <si>
    <t>AKITETA</t>
    <phoneticPr fontId="3"/>
  </si>
  <si>
    <t>022N</t>
    <phoneticPr fontId="3"/>
  </si>
  <si>
    <t>023S</t>
    <phoneticPr fontId="3"/>
  </si>
  <si>
    <t>JOSCO JANE</t>
    <phoneticPr fontId="3"/>
  </si>
  <si>
    <t>SITC XINGDE</t>
    <phoneticPr fontId="3"/>
  </si>
  <si>
    <t>2320E</t>
    <phoneticPr fontId="3"/>
  </si>
  <si>
    <t>2320W</t>
    <phoneticPr fontId="3"/>
  </si>
  <si>
    <t>129N</t>
    <phoneticPr fontId="3"/>
  </si>
  <si>
    <t>130S</t>
    <phoneticPr fontId="3"/>
  </si>
  <si>
    <t>確認中</t>
    <rPh sb="0" eb="3">
      <t>カクニンチュウ</t>
    </rPh>
    <phoneticPr fontId="3"/>
  </si>
  <si>
    <t>2338E</t>
    <phoneticPr fontId="3"/>
  </si>
  <si>
    <t>2338W</t>
    <phoneticPr fontId="3"/>
  </si>
  <si>
    <t xml:space="preserve"> MILD WALTZ</t>
    <phoneticPr fontId="3"/>
  </si>
  <si>
    <t>INTRA BHUM</t>
    <phoneticPr fontId="3"/>
  </si>
  <si>
    <t>2337E</t>
  </si>
  <si>
    <t>2337W</t>
  </si>
  <si>
    <t>STRAITS CITY</t>
  </si>
  <si>
    <t>2327E</t>
    <phoneticPr fontId="3"/>
  </si>
  <si>
    <t>2327W</t>
    <phoneticPr fontId="3"/>
  </si>
  <si>
    <t>2335N</t>
    <phoneticPr fontId="3"/>
  </si>
  <si>
    <t>2338S</t>
    <phoneticPr fontId="3"/>
  </si>
  <si>
    <t xml:space="preserve"> HALCYON </t>
    <phoneticPr fontId="3"/>
  </si>
  <si>
    <t>23038E</t>
    <phoneticPr fontId="3"/>
  </si>
  <si>
    <t>23038W</t>
    <phoneticPr fontId="3"/>
  </si>
  <si>
    <t>WAN HAI 329</t>
  </si>
  <si>
    <t>S021</t>
    <phoneticPr fontId="3"/>
  </si>
  <si>
    <t>MANET</t>
    <phoneticPr fontId="3"/>
  </si>
  <si>
    <t>020N</t>
    <phoneticPr fontId="3"/>
  </si>
  <si>
    <t>021S</t>
    <phoneticPr fontId="3"/>
  </si>
  <si>
    <t>189N</t>
    <phoneticPr fontId="3"/>
  </si>
  <si>
    <t>190S</t>
    <phoneticPr fontId="3"/>
  </si>
  <si>
    <t>SITC KANTO</t>
    <phoneticPr fontId="3"/>
  </si>
  <si>
    <t>226N</t>
    <phoneticPr fontId="3"/>
  </si>
  <si>
    <t>227S</t>
    <phoneticPr fontId="3"/>
  </si>
  <si>
    <t>2339E</t>
    <phoneticPr fontId="3"/>
  </si>
  <si>
    <t>2339W</t>
    <phoneticPr fontId="3"/>
  </si>
  <si>
    <t>EASLINE LIANYUNGANG</t>
    <phoneticPr fontId="3"/>
  </si>
  <si>
    <t>2338E</t>
  </si>
  <si>
    <t>2338W</t>
  </si>
  <si>
    <t>2336N</t>
    <phoneticPr fontId="3"/>
  </si>
  <si>
    <t>2339S</t>
    <phoneticPr fontId="3"/>
  </si>
  <si>
    <t xml:space="preserve">HALCYON </t>
    <phoneticPr fontId="3"/>
  </si>
  <si>
    <t>23039E</t>
    <phoneticPr fontId="3"/>
  </si>
  <si>
    <t>23039W</t>
    <phoneticPr fontId="3"/>
  </si>
  <si>
    <t>WAN HAI 359</t>
  </si>
  <si>
    <t>S009</t>
    <phoneticPr fontId="3"/>
  </si>
  <si>
    <t>005N</t>
    <phoneticPr fontId="3"/>
  </si>
  <si>
    <t>006S</t>
    <phoneticPr fontId="3"/>
  </si>
  <si>
    <t>241N</t>
    <phoneticPr fontId="3"/>
  </si>
  <si>
    <t>242S</t>
    <phoneticPr fontId="3"/>
  </si>
  <si>
    <t>SITC SHENGDE</t>
    <phoneticPr fontId="3"/>
  </si>
  <si>
    <t>161N</t>
    <phoneticPr fontId="3"/>
  </si>
  <si>
    <t>162S</t>
    <phoneticPr fontId="3"/>
  </si>
  <si>
    <t>2340E</t>
    <phoneticPr fontId="3"/>
  </si>
  <si>
    <t>2340W</t>
    <phoneticPr fontId="3"/>
  </si>
  <si>
    <t xml:space="preserve">MILD WALTZ </t>
    <phoneticPr fontId="3"/>
  </si>
  <si>
    <t>2339E</t>
  </si>
  <si>
    <t>2339W</t>
  </si>
  <si>
    <t>2337N</t>
    <phoneticPr fontId="3"/>
  </si>
  <si>
    <t>2340S</t>
    <phoneticPr fontId="3"/>
  </si>
  <si>
    <t>23040E</t>
    <phoneticPr fontId="3"/>
  </si>
  <si>
    <t>23040W</t>
    <phoneticPr fontId="3"/>
  </si>
  <si>
    <t>日本郵船・大井6号・７号</t>
    <rPh sb="0" eb="2">
      <t>ニホン</t>
    </rPh>
    <rPh sb="2" eb="4">
      <t>ユウセン</t>
    </rPh>
    <rPh sb="5" eb="7">
      <t>オオイ</t>
    </rPh>
    <rPh sb="8" eb="9">
      <t>ゴウ</t>
    </rPh>
    <rPh sb="11" eb="12">
      <t>ゴウ</t>
    </rPh>
    <phoneticPr fontId="3"/>
  </si>
  <si>
    <t>WAN HAI 366</t>
  </si>
  <si>
    <t>S004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</si>
</sst>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9" x14ac:knownFonts="1">
    <font>
      <sz val="11"/>
      <color theme="1"/>
      <name val="游ゴシック"/>
      <family val="2"/>
      <scheme val="minor"/>
    </font>
    <font>
      <sz val="10"/>
      <name val="Arial Unicode MS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Arial Unicode MS"/>
      <family val="3"/>
      <charset val="128"/>
    </font>
    <font>
      <sz val="8"/>
      <color theme="0"/>
      <name val="Arial Unicode MS"/>
      <family val="3"/>
      <charset val="128"/>
    </font>
    <font>
      <sz val="11"/>
      <color rgb="FF7030A0"/>
      <name val="Arial Unicode MS"/>
      <family val="3"/>
      <charset val="128"/>
    </font>
    <font>
      <sz val="11"/>
      <color rgb="FFFF0000"/>
      <name val="Arial Unicode MS"/>
      <family val="3"/>
      <charset val="128"/>
    </font>
    <font>
      <sz val="11"/>
      <color theme="1"/>
      <name val="Arial Unicode MS"/>
      <family val="3"/>
      <charset val="128"/>
    </font>
    <font>
      <sz val="11"/>
      <color theme="0"/>
      <name val="Arial Unicode MS"/>
      <family val="3"/>
      <charset val="128"/>
    </font>
    <font>
      <sz val="11"/>
      <color rgb="FFFF2525"/>
      <name val="Arial Unicode MS"/>
      <family val="3"/>
      <charset val="128"/>
    </font>
    <font>
      <sz val="11"/>
      <color rgb="FF00B0F0"/>
      <name val="Arial Unicode MS"/>
      <family val="3"/>
      <charset val="128"/>
    </font>
    <font>
      <sz val="11"/>
      <color rgb="FF008000"/>
      <name val="Arial Unicode MS"/>
      <family val="3"/>
      <charset val="128"/>
    </font>
    <font>
      <sz val="11"/>
      <color rgb="FF00B050"/>
      <name val="Arial Unicode MS"/>
      <family val="3"/>
      <charset val="128"/>
    </font>
    <font>
      <sz val="11"/>
      <color theme="9" tint="-0.499984740745262"/>
      <name val="Arial Unicode MS"/>
      <family val="3"/>
      <charset val="128"/>
    </font>
    <font>
      <sz val="11"/>
      <color theme="3"/>
      <name val="Arial Unicode MS"/>
      <family val="3"/>
      <charset val="128"/>
    </font>
    <font>
      <sz val="11"/>
      <color rgb="FF003399"/>
      <name val="Arial Unicode MS"/>
      <family val="3"/>
      <charset val="128"/>
    </font>
    <font>
      <sz val="12"/>
      <name val="Arial Unicode MS"/>
      <family val="3"/>
      <charset val="128"/>
    </font>
    <font>
      <sz val="11"/>
      <color theme="9" tint="-0.249977111117893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center" vertical="center"/>
    </xf>
    <xf numFmtId="176" fontId="9" fillId="4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shrinkToFit="1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 shrinkToFit="1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shrinkToFit="1"/>
    </xf>
    <xf numFmtId="176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/>
    </xf>
    <xf numFmtId="49" fontId="15" fillId="5" borderId="5" xfId="0" applyNumberFormat="1" applyFont="1" applyFill="1" applyBorder="1" applyAlignment="1">
      <alignment horizontal="center" vertical="center" shrinkToFit="1"/>
    </xf>
    <xf numFmtId="176" fontId="15" fillId="5" borderId="5" xfId="0" applyNumberFormat="1" applyFont="1" applyFill="1" applyBorder="1" applyAlignment="1">
      <alignment horizontal="center" vertical="center"/>
    </xf>
    <xf numFmtId="176" fontId="16" fillId="5" borderId="5" xfId="0" applyNumberFormat="1" applyFont="1" applyFill="1" applyBorder="1" applyAlignment="1">
      <alignment horizontal="center" vertical="center"/>
    </xf>
    <xf numFmtId="176" fontId="9" fillId="3" borderId="5" xfId="0" applyNumberFormat="1" applyFont="1" applyFill="1" applyBorder="1" applyAlignment="1">
      <alignment horizontal="center" vertical="center"/>
    </xf>
    <xf numFmtId="176" fontId="9" fillId="4" borderId="5" xfId="0" applyNumberFormat="1" applyFont="1" applyFill="1" applyBorder="1" applyAlignment="1">
      <alignment horizontal="center" vertical="center"/>
    </xf>
    <xf numFmtId="176" fontId="15" fillId="5" borderId="5" xfId="0" applyNumberFormat="1" applyFont="1" applyFill="1" applyBorder="1" applyAlignment="1">
      <alignment horizontal="center" vertical="center" shrinkToFit="1"/>
    </xf>
    <xf numFmtId="0" fontId="15" fillId="5" borderId="4" xfId="0" applyFont="1" applyFill="1" applyBorder="1" applyAlignment="1">
      <alignment horizontal="center" vertical="center" shrinkToFit="1"/>
    </xf>
    <xf numFmtId="0" fontId="15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49" fontId="15" fillId="5" borderId="4" xfId="0" applyNumberFormat="1" applyFont="1" applyFill="1" applyBorder="1" applyAlignment="1">
      <alignment horizontal="center" vertical="center" shrinkToFit="1"/>
    </xf>
    <xf numFmtId="176" fontId="15" fillId="5" borderId="4" xfId="0" applyNumberFormat="1" applyFont="1" applyFill="1" applyBorder="1" applyAlignment="1">
      <alignment horizontal="center" vertical="center"/>
    </xf>
    <xf numFmtId="176" fontId="16" fillId="5" borderId="4" xfId="0" applyNumberFormat="1" applyFont="1" applyFill="1" applyBorder="1" applyAlignment="1">
      <alignment horizontal="center" vertical="center"/>
    </xf>
    <xf numFmtId="176" fontId="15" fillId="5" borderId="4" xfId="0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176" fontId="13" fillId="5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228600</xdr:rowOff>
    </xdr:to>
    <xdr:pic>
      <xdr:nvPicPr>
        <xdr:cNvPr id="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228600</xdr:rowOff>
    </xdr:to>
    <xdr:pic>
      <xdr:nvPicPr>
        <xdr:cNvPr id="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228600</xdr:rowOff>
    </xdr:to>
    <xdr:pic>
      <xdr:nvPicPr>
        <xdr:cNvPr id="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228600</xdr:rowOff>
    </xdr:to>
    <xdr:pic>
      <xdr:nvPicPr>
        <xdr:cNvPr id="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58831</xdr:rowOff>
    </xdr:to>
    <xdr:pic>
      <xdr:nvPicPr>
        <xdr:cNvPr id="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58831</xdr:rowOff>
    </xdr:to>
    <xdr:pic>
      <xdr:nvPicPr>
        <xdr:cNvPr id="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58831</xdr:rowOff>
    </xdr:to>
    <xdr:pic>
      <xdr:nvPicPr>
        <xdr:cNvPr id="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58831</xdr:rowOff>
    </xdr:to>
    <xdr:pic>
      <xdr:nvPicPr>
        <xdr:cNvPr id="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58831</xdr:rowOff>
    </xdr:to>
    <xdr:pic>
      <xdr:nvPicPr>
        <xdr:cNvPr id="1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1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1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1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1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1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182656</xdr:rowOff>
    </xdr:to>
    <xdr:pic>
      <xdr:nvPicPr>
        <xdr:cNvPr id="1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182656</xdr:rowOff>
    </xdr:to>
    <xdr:pic>
      <xdr:nvPicPr>
        <xdr:cNvPr id="1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182656</xdr:rowOff>
    </xdr:to>
    <xdr:pic>
      <xdr:nvPicPr>
        <xdr:cNvPr id="1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182656</xdr:rowOff>
    </xdr:to>
    <xdr:pic>
      <xdr:nvPicPr>
        <xdr:cNvPr id="1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182656</xdr:rowOff>
    </xdr:to>
    <xdr:pic>
      <xdr:nvPicPr>
        <xdr:cNvPr id="2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2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2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2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2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2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2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2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2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2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3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39781</xdr:rowOff>
    </xdr:to>
    <xdr:pic>
      <xdr:nvPicPr>
        <xdr:cNvPr id="3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39781</xdr:rowOff>
    </xdr:to>
    <xdr:pic>
      <xdr:nvPicPr>
        <xdr:cNvPr id="3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39781</xdr:rowOff>
    </xdr:to>
    <xdr:pic>
      <xdr:nvPicPr>
        <xdr:cNvPr id="3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39781</xdr:rowOff>
    </xdr:to>
    <xdr:pic>
      <xdr:nvPicPr>
        <xdr:cNvPr id="3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39781</xdr:rowOff>
    </xdr:to>
    <xdr:pic>
      <xdr:nvPicPr>
        <xdr:cNvPr id="4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230281</xdr:rowOff>
    </xdr:to>
    <xdr:pic>
      <xdr:nvPicPr>
        <xdr:cNvPr id="4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230281</xdr:rowOff>
    </xdr:to>
    <xdr:pic>
      <xdr:nvPicPr>
        <xdr:cNvPr id="4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230281</xdr:rowOff>
    </xdr:to>
    <xdr:pic>
      <xdr:nvPicPr>
        <xdr:cNvPr id="4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230281</xdr:rowOff>
    </xdr:to>
    <xdr:pic>
      <xdr:nvPicPr>
        <xdr:cNvPr id="4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230281</xdr:rowOff>
    </xdr:to>
    <xdr:pic>
      <xdr:nvPicPr>
        <xdr:cNvPr id="5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5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5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5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5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5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5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5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5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5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6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6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6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6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6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6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96931</xdr:rowOff>
    </xdr:to>
    <xdr:pic>
      <xdr:nvPicPr>
        <xdr:cNvPr id="6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96931</xdr:rowOff>
    </xdr:to>
    <xdr:pic>
      <xdr:nvPicPr>
        <xdr:cNvPr id="6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96931</xdr:rowOff>
    </xdr:to>
    <xdr:pic>
      <xdr:nvPicPr>
        <xdr:cNvPr id="6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96931</xdr:rowOff>
    </xdr:to>
    <xdr:pic>
      <xdr:nvPicPr>
        <xdr:cNvPr id="6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96931</xdr:rowOff>
    </xdr:to>
    <xdr:pic>
      <xdr:nvPicPr>
        <xdr:cNvPr id="7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7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7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7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7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7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7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7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7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7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8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8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8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8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8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8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173131</xdr:rowOff>
    </xdr:to>
    <xdr:pic>
      <xdr:nvPicPr>
        <xdr:cNvPr id="8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173131</xdr:rowOff>
    </xdr:to>
    <xdr:pic>
      <xdr:nvPicPr>
        <xdr:cNvPr id="8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173131</xdr:rowOff>
    </xdr:to>
    <xdr:pic>
      <xdr:nvPicPr>
        <xdr:cNvPr id="8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173131</xdr:rowOff>
    </xdr:to>
    <xdr:pic>
      <xdr:nvPicPr>
        <xdr:cNvPr id="8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173131</xdr:rowOff>
    </xdr:to>
    <xdr:pic>
      <xdr:nvPicPr>
        <xdr:cNvPr id="9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115981</xdr:rowOff>
    </xdr:to>
    <xdr:pic>
      <xdr:nvPicPr>
        <xdr:cNvPr id="9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115981</xdr:rowOff>
    </xdr:to>
    <xdr:pic>
      <xdr:nvPicPr>
        <xdr:cNvPr id="9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115981</xdr:rowOff>
    </xdr:to>
    <xdr:pic>
      <xdr:nvPicPr>
        <xdr:cNvPr id="9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115981</xdr:rowOff>
    </xdr:to>
    <xdr:pic>
      <xdr:nvPicPr>
        <xdr:cNvPr id="9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106456</xdr:rowOff>
    </xdr:to>
    <xdr:pic>
      <xdr:nvPicPr>
        <xdr:cNvPr id="9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5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38100</xdr:rowOff>
    </xdr:to>
    <xdr:pic>
      <xdr:nvPicPr>
        <xdr:cNvPr id="9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38100</xdr:rowOff>
    </xdr:to>
    <xdr:pic>
      <xdr:nvPicPr>
        <xdr:cNvPr id="9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38100</xdr:rowOff>
    </xdr:to>
    <xdr:pic>
      <xdr:nvPicPr>
        <xdr:cNvPr id="9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38100</xdr:rowOff>
    </xdr:to>
    <xdr:pic>
      <xdr:nvPicPr>
        <xdr:cNvPr id="9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38100</xdr:rowOff>
    </xdr:to>
    <xdr:pic>
      <xdr:nvPicPr>
        <xdr:cNvPr id="10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72</xdr:row>
      <xdr:rowOff>30256</xdr:rowOff>
    </xdr:to>
    <xdr:pic>
      <xdr:nvPicPr>
        <xdr:cNvPr id="10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72</xdr:row>
      <xdr:rowOff>30256</xdr:rowOff>
    </xdr:to>
    <xdr:pic>
      <xdr:nvPicPr>
        <xdr:cNvPr id="10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72</xdr:row>
      <xdr:rowOff>30256</xdr:rowOff>
    </xdr:to>
    <xdr:pic>
      <xdr:nvPicPr>
        <xdr:cNvPr id="10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72</xdr:row>
      <xdr:rowOff>30256</xdr:rowOff>
    </xdr:to>
    <xdr:pic>
      <xdr:nvPicPr>
        <xdr:cNvPr id="10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72</xdr:row>
      <xdr:rowOff>30256</xdr:rowOff>
    </xdr:to>
    <xdr:pic>
      <xdr:nvPicPr>
        <xdr:cNvPr id="10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115981</xdr:rowOff>
    </xdr:to>
    <xdr:pic>
      <xdr:nvPicPr>
        <xdr:cNvPr id="10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115981</xdr:rowOff>
    </xdr:to>
    <xdr:pic>
      <xdr:nvPicPr>
        <xdr:cNvPr id="10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115981</xdr:rowOff>
    </xdr:to>
    <xdr:pic>
      <xdr:nvPicPr>
        <xdr:cNvPr id="10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115981</xdr:rowOff>
    </xdr:to>
    <xdr:pic>
      <xdr:nvPicPr>
        <xdr:cNvPr id="10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115981</xdr:rowOff>
    </xdr:to>
    <xdr:pic>
      <xdr:nvPicPr>
        <xdr:cNvPr id="11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115981</xdr:rowOff>
    </xdr:to>
    <xdr:pic>
      <xdr:nvPicPr>
        <xdr:cNvPr id="11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115981</xdr:rowOff>
    </xdr:to>
    <xdr:pic>
      <xdr:nvPicPr>
        <xdr:cNvPr id="11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115981</xdr:rowOff>
    </xdr:to>
    <xdr:pic>
      <xdr:nvPicPr>
        <xdr:cNvPr id="11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11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11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11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11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11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30256</xdr:rowOff>
    </xdr:to>
    <xdr:pic>
      <xdr:nvPicPr>
        <xdr:cNvPr id="11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30256</xdr:rowOff>
    </xdr:to>
    <xdr:pic>
      <xdr:nvPicPr>
        <xdr:cNvPr id="12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30256</xdr:rowOff>
    </xdr:to>
    <xdr:pic>
      <xdr:nvPicPr>
        <xdr:cNvPr id="12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30256</xdr:rowOff>
    </xdr:to>
    <xdr:pic>
      <xdr:nvPicPr>
        <xdr:cNvPr id="12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30256</xdr:rowOff>
    </xdr:to>
    <xdr:pic>
      <xdr:nvPicPr>
        <xdr:cNvPr id="12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12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12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12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12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12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125506</xdr:rowOff>
    </xdr:to>
    <xdr:pic>
      <xdr:nvPicPr>
        <xdr:cNvPr id="12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125506</xdr:rowOff>
    </xdr:to>
    <xdr:pic>
      <xdr:nvPicPr>
        <xdr:cNvPr id="13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125506</xdr:rowOff>
    </xdr:to>
    <xdr:pic>
      <xdr:nvPicPr>
        <xdr:cNvPr id="13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125506</xdr:rowOff>
    </xdr:to>
    <xdr:pic>
      <xdr:nvPicPr>
        <xdr:cNvPr id="13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125506</xdr:rowOff>
    </xdr:to>
    <xdr:pic>
      <xdr:nvPicPr>
        <xdr:cNvPr id="13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13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13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13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13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13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1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14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14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14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14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14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14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14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14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14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219075</xdr:rowOff>
    </xdr:to>
    <xdr:pic>
      <xdr:nvPicPr>
        <xdr:cNvPr id="14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219075</xdr:rowOff>
    </xdr:to>
    <xdr:pic>
      <xdr:nvPicPr>
        <xdr:cNvPr id="15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219075</xdr:rowOff>
    </xdr:to>
    <xdr:pic>
      <xdr:nvPicPr>
        <xdr:cNvPr id="15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219075</xdr:rowOff>
    </xdr:to>
    <xdr:pic>
      <xdr:nvPicPr>
        <xdr:cNvPr id="15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219075</xdr:rowOff>
    </xdr:to>
    <xdr:pic>
      <xdr:nvPicPr>
        <xdr:cNvPr id="15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190500</xdr:rowOff>
    </xdr:to>
    <xdr:pic>
      <xdr:nvPicPr>
        <xdr:cNvPr id="15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190500</xdr:rowOff>
    </xdr:to>
    <xdr:pic>
      <xdr:nvPicPr>
        <xdr:cNvPr id="15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190500</xdr:rowOff>
    </xdr:to>
    <xdr:pic>
      <xdr:nvPicPr>
        <xdr:cNvPr id="15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190500</xdr:rowOff>
    </xdr:to>
    <xdr:pic>
      <xdr:nvPicPr>
        <xdr:cNvPr id="15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190500</xdr:rowOff>
    </xdr:to>
    <xdr:pic>
      <xdr:nvPicPr>
        <xdr:cNvPr id="15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182656</xdr:rowOff>
    </xdr:to>
    <xdr:pic>
      <xdr:nvPicPr>
        <xdr:cNvPr id="15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182656</xdr:rowOff>
    </xdr:to>
    <xdr:pic>
      <xdr:nvPicPr>
        <xdr:cNvPr id="16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182656</xdr:rowOff>
    </xdr:to>
    <xdr:pic>
      <xdr:nvPicPr>
        <xdr:cNvPr id="16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182656</xdr:rowOff>
    </xdr:to>
    <xdr:pic>
      <xdr:nvPicPr>
        <xdr:cNvPr id="16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182656</xdr:rowOff>
    </xdr:to>
    <xdr:pic>
      <xdr:nvPicPr>
        <xdr:cNvPr id="16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6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6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6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6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6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6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7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7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7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17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17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17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17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17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17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68356</xdr:rowOff>
    </xdr:to>
    <xdr:pic>
      <xdr:nvPicPr>
        <xdr:cNvPr id="17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68356</xdr:rowOff>
    </xdr:to>
    <xdr:pic>
      <xdr:nvPicPr>
        <xdr:cNvPr id="18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68356</xdr:rowOff>
    </xdr:to>
    <xdr:pic>
      <xdr:nvPicPr>
        <xdr:cNvPr id="18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68356</xdr:rowOff>
    </xdr:to>
    <xdr:pic>
      <xdr:nvPicPr>
        <xdr:cNvPr id="18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68356</xdr:rowOff>
    </xdr:to>
    <xdr:pic>
      <xdr:nvPicPr>
        <xdr:cNvPr id="18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18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18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18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18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18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18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19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19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19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19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19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19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19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19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19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19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20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20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20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20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58831</xdr:rowOff>
    </xdr:to>
    <xdr:pic>
      <xdr:nvPicPr>
        <xdr:cNvPr id="20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58831</xdr:rowOff>
    </xdr:to>
    <xdr:pic>
      <xdr:nvPicPr>
        <xdr:cNvPr id="20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58831</xdr:rowOff>
    </xdr:to>
    <xdr:pic>
      <xdr:nvPicPr>
        <xdr:cNvPr id="20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58831</xdr:rowOff>
    </xdr:to>
    <xdr:pic>
      <xdr:nvPicPr>
        <xdr:cNvPr id="20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49306</xdr:rowOff>
    </xdr:to>
    <xdr:pic>
      <xdr:nvPicPr>
        <xdr:cNvPr id="20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5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228600</xdr:rowOff>
    </xdr:to>
    <xdr:pic>
      <xdr:nvPicPr>
        <xdr:cNvPr id="20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228600</xdr:rowOff>
    </xdr:to>
    <xdr:pic>
      <xdr:nvPicPr>
        <xdr:cNvPr id="21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228600</xdr:rowOff>
    </xdr:to>
    <xdr:pic>
      <xdr:nvPicPr>
        <xdr:cNvPr id="21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228600</xdr:rowOff>
    </xdr:to>
    <xdr:pic>
      <xdr:nvPicPr>
        <xdr:cNvPr id="21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228600</xdr:rowOff>
    </xdr:to>
    <xdr:pic>
      <xdr:nvPicPr>
        <xdr:cNvPr id="21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220756</xdr:rowOff>
    </xdr:to>
    <xdr:pic>
      <xdr:nvPicPr>
        <xdr:cNvPr id="21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220756</xdr:rowOff>
    </xdr:to>
    <xdr:pic>
      <xdr:nvPicPr>
        <xdr:cNvPr id="21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220756</xdr:rowOff>
    </xdr:to>
    <xdr:pic>
      <xdr:nvPicPr>
        <xdr:cNvPr id="21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220756</xdr:rowOff>
    </xdr:to>
    <xdr:pic>
      <xdr:nvPicPr>
        <xdr:cNvPr id="21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220756</xdr:rowOff>
    </xdr:to>
    <xdr:pic>
      <xdr:nvPicPr>
        <xdr:cNvPr id="21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68356</xdr:rowOff>
    </xdr:to>
    <xdr:pic>
      <xdr:nvPicPr>
        <xdr:cNvPr id="21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68356</xdr:rowOff>
    </xdr:to>
    <xdr:pic>
      <xdr:nvPicPr>
        <xdr:cNvPr id="22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68356</xdr:rowOff>
    </xdr:to>
    <xdr:pic>
      <xdr:nvPicPr>
        <xdr:cNvPr id="22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68356</xdr:rowOff>
    </xdr:to>
    <xdr:pic>
      <xdr:nvPicPr>
        <xdr:cNvPr id="22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68356</xdr:rowOff>
    </xdr:to>
    <xdr:pic>
      <xdr:nvPicPr>
        <xdr:cNvPr id="22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68356</xdr:rowOff>
    </xdr:to>
    <xdr:pic>
      <xdr:nvPicPr>
        <xdr:cNvPr id="22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68356</xdr:rowOff>
    </xdr:to>
    <xdr:pic>
      <xdr:nvPicPr>
        <xdr:cNvPr id="22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68356</xdr:rowOff>
    </xdr:to>
    <xdr:pic>
      <xdr:nvPicPr>
        <xdr:cNvPr id="22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30256</xdr:rowOff>
    </xdr:to>
    <xdr:pic>
      <xdr:nvPicPr>
        <xdr:cNvPr id="22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22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22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23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23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23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23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23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23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23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23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23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23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2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24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24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24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24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2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24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24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24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24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25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25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25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25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25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25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25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179295</xdr:rowOff>
    </xdr:to>
    <xdr:pic>
      <xdr:nvPicPr>
        <xdr:cNvPr id="25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179295</xdr:rowOff>
    </xdr:to>
    <xdr:pic>
      <xdr:nvPicPr>
        <xdr:cNvPr id="25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179295</xdr:rowOff>
    </xdr:to>
    <xdr:pic>
      <xdr:nvPicPr>
        <xdr:cNvPr id="25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179295</xdr:rowOff>
    </xdr:to>
    <xdr:pic>
      <xdr:nvPicPr>
        <xdr:cNvPr id="26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179295</xdr:rowOff>
    </xdr:to>
    <xdr:pic>
      <xdr:nvPicPr>
        <xdr:cNvPr id="26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171450</xdr:rowOff>
    </xdr:to>
    <xdr:pic>
      <xdr:nvPicPr>
        <xdr:cNvPr id="26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171450</xdr:rowOff>
    </xdr:to>
    <xdr:pic>
      <xdr:nvPicPr>
        <xdr:cNvPr id="26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171450</xdr:rowOff>
    </xdr:to>
    <xdr:pic>
      <xdr:nvPicPr>
        <xdr:cNvPr id="26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171450</xdr:rowOff>
    </xdr:to>
    <xdr:pic>
      <xdr:nvPicPr>
        <xdr:cNvPr id="26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171450</xdr:rowOff>
    </xdr:to>
    <xdr:pic>
      <xdr:nvPicPr>
        <xdr:cNvPr id="26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6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6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6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7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7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7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7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7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7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27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27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27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27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28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28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28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28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28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28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28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28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28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28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29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29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29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29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29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29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29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29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29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29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30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30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0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0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0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0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30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217395</xdr:rowOff>
    </xdr:to>
    <xdr:pic>
      <xdr:nvPicPr>
        <xdr:cNvPr id="30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217395</xdr:rowOff>
    </xdr:to>
    <xdr:pic>
      <xdr:nvPicPr>
        <xdr:cNvPr id="30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217395</xdr:rowOff>
    </xdr:to>
    <xdr:pic>
      <xdr:nvPicPr>
        <xdr:cNvPr id="30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217395</xdr:rowOff>
    </xdr:to>
    <xdr:pic>
      <xdr:nvPicPr>
        <xdr:cNvPr id="3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217395</xdr:rowOff>
    </xdr:to>
    <xdr:pic>
      <xdr:nvPicPr>
        <xdr:cNvPr id="31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209550</xdr:rowOff>
    </xdr:to>
    <xdr:pic>
      <xdr:nvPicPr>
        <xdr:cNvPr id="31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209550</xdr:rowOff>
    </xdr:to>
    <xdr:pic>
      <xdr:nvPicPr>
        <xdr:cNvPr id="31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209550</xdr:rowOff>
    </xdr:to>
    <xdr:pic>
      <xdr:nvPicPr>
        <xdr:cNvPr id="31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209550</xdr:rowOff>
    </xdr:to>
    <xdr:pic>
      <xdr:nvPicPr>
        <xdr:cNvPr id="31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209550</xdr:rowOff>
    </xdr:to>
    <xdr:pic>
      <xdr:nvPicPr>
        <xdr:cNvPr id="31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57150</xdr:rowOff>
    </xdr:to>
    <xdr:pic>
      <xdr:nvPicPr>
        <xdr:cNvPr id="3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57150</xdr:rowOff>
    </xdr:to>
    <xdr:pic>
      <xdr:nvPicPr>
        <xdr:cNvPr id="3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57150</xdr:rowOff>
    </xdr:to>
    <xdr:pic>
      <xdr:nvPicPr>
        <xdr:cNvPr id="3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57150</xdr:rowOff>
    </xdr:to>
    <xdr:pic>
      <xdr:nvPicPr>
        <xdr:cNvPr id="3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57150</xdr:rowOff>
    </xdr:to>
    <xdr:pic>
      <xdr:nvPicPr>
        <xdr:cNvPr id="3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57150</xdr:rowOff>
    </xdr:to>
    <xdr:pic>
      <xdr:nvPicPr>
        <xdr:cNvPr id="32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57150</xdr:rowOff>
    </xdr:to>
    <xdr:pic>
      <xdr:nvPicPr>
        <xdr:cNvPr id="32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57150</xdr:rowOff>
    </xdr:to>
    <xdr:pic>
      <xdr:nvPicPr>
        <xdr:cNvPr id="32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19050</xdr:rowOff>
    </xdr:to>
    <xdr:pic>
      <xdr:nvPicPr>
        <xdr:cNvPr id="32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32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32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32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32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33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33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33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33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33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33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33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33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33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33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144556</xdr:rowOff>
    </xdr:to>
    <xdr:pic>
      <xdr:nvPicPr>
        <xdr:cNvPr id="34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144556</xdr:rowOff>
    </xdr:to>
    <xdr:pic>
      <xdr:nvPicPr>
        <xdr:cNvPr id="34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144556</xdr:rowOff>
    </xdr:to>
    <xdr:pic>
      <xdr:nvPicPr>
        <xdr:cNvPr id="34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144556</xdr:rowOff>
    </xdr:to>
    <xdr:pic>
      <xdr:nvPicPr>
        <xdr:cNvPr id="34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144556</xdr:rowOff>
    </xdr:to>
    <xdr:pic>
      <xdr:nvPicPr>
        <xdr:cNvPr id="34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34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34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34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34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34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35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35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35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35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35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35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35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35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35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96931</xdr:rowOff>
    </xdr:to>
    <xdr:pic>
      <xdr:nvPicPr>
        <xdr:cNvPr id="35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36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36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36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36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36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36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36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36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36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36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37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37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37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37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37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7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7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7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7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7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8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8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8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8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38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38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38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38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38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38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39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39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39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39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39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39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39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39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39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39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40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40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40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40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40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40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40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40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40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40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41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41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41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41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135031</xdr:rowOff>
    </xdr:to>
    <xdr:pic>
      <xdr:nvPicPr>
        <xdr:cNvPr id="41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41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41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41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41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57150</xdr:rowOff>
    </xdr:to>
    <xdr:pic>
      <xdr:nvPicPr>
        <xdr:cNvPr id="41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5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2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2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2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2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42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42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42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42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42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42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43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43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43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43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43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43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43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77881</xdr:rowOff>
    </xdr:to>
    <xdr:pic>
      <xdr:nvPicPr>
        <xdr:cNvPr id="43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39781</xdr:rowOff>
    </xdr:to>
    <xdr:pic>
      <xdr:nvPicPr>
        <xdr:cNvPr id="43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75</xdr:row>
      <xdr:rowOff>39781</xdr:rowOff>
    </xdr:to>
    <xdr:pic>
      <xdr:nvPicPr>
        <xdr:cNvPr id="43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44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44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44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200025</xdr:rowOff>
    </xdr:to>
    <xdr:pic>
      <xdr:nvPicPr>
        <xdr:cNvPr id="44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44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44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44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44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28575</xdr:rowOff>
    </xdr:to>
    <xdr:pic>
      <xdr:nvPicPr>
        <xdr:cNvPr id="44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44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45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45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45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76200</xdr:rowOff>
    </xdr:to>
    <xdr:pic>
      <xdr:nvPicPr>
        <xdr:cNvPr id="45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133350</xdr:rowOff>
    </xdr:to>
    <xdr:pic>
      <xdr:nvPicPr>
        <xdr:cNvPr id="45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133350</xdr:rowOff>
    </xdr:to>
    <xdr:pic>
      <xdr:nvPicPr>
        <xdr:cNvPr id="45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133350</xdr:rowOff>
    </xdr:to>
    <xdr:pic>
      <xdr:nvPicPr>
        <xdr:cNvPr id="45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133350</xdr:rowOff>
    </xdr:to>
    <xdr:pic>
      <xdr:nvPicPr>
        <xdr:cNvPr id="45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90</xdr:row>
      <xdr:rowOff>133350</xdr:rowOff>
    </xdr:to>
    <xdr:pic>
      <xdr:nvPicPr>
        <xdr:cNvPr id="45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16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45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46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46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46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66675</xdr:rowOff>
    </xdr:to>
    <xdr:pic>
      <xdr:nvPicPr>
        <xdr:cNvPr id="46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46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46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46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46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133350</xdr:rowOff>
    </xdr:to>
    <xdr:pic>
      <xdr:nvPicPr>
        <xdr:cNvPr id="46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46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47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47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47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47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47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47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47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47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47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47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48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48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48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48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48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48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48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48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48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8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9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9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9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9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9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9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9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9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49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49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50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50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50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9525</xdr:rowOff>
    </xdr:to>
    <xdr:pic>
      <xdr:nvPicPr>
        <xdr:cNvPr id="50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50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50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50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50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66675</xdr:rowOff>
    </xdr:to>
    <xdr:pic>
      <xdr:nvPicPr>
        <xdr:cNvPr id="50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50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51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51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51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142875</xdr:rowOff>
    </xdr:to>
    <xdr:pic>
      <xdr:nvPicPr>
        <xdr:cNvPr id="51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51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51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51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51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85725</xdr:rowOff>
    </xdr:to>
    <xdr:pic>
      <xdr:nvPicPr>
        <xdr:cNvPr id="51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1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2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2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2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2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2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2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2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2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2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52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53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53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53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57150</xdr:rowOff>
    </xdr:to>
    <xdr:pic>
      <xdr:nvPicPr>
        <xdr:cNvPr id="53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5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53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53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53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53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53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5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54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54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54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54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54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54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54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54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54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54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55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55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55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75</xdr:row>
      <xdr:rowOff>28575</xdr:rowOff>
    </xdr:to>
    <xdr:pic>
      <xdr:nvPicPr>
        <xdr:cNvPr id="55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228600</xdr:rowOff>
    </xdr:to>
    <xdr:pic>
      <xdr:nvPicPr>
        <xdr:cNvPr id="55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228600</xdr:rowOff>
    </xdr:to>
    <xdr:pic>
      <xdr:nvPicPr>
        <xdr:cNvPr id="55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228600</xdr:rowOff>
    </xdr:to>
    <xdr:pic>
      <xdr:nvPicPr>
        <xdr:cNvPr id="55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228600</xdr:rowOff>
    </xdr:to>
    <xdr:pic>
      <xdr:nvPicPr>
        <xdr:cNvPr id="55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47625</xdr:rowOff>
    </xdr:to>
    <xdr:pic>
      <xdr:nvPicPr>
        <xdr:cNvPr id="55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47625</xdr:rowOff>
    </xdr:to>
    <xdr:pic>
      <xdr:nvPicPr>
        <xdr:cNvPr id="55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47625</xdr:rowOff>
    </xdr:to>
    <xdr:pic>
      <xdr:nvPicPr>
        <xdr:cNvPr id="56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47625</xdr:rowOff>
    </xdr:to>
    <xdr:pic>
      <xdr:nvPicPr>
        <xdr:cNvPr id="56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47625</xdr:rowOff>
    </xdr:to>
    <xdr:pic>
      <xdr:nvPicPr>
        <xdr:cNvPr id="56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56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56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56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56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104775</xdr:rowOff>
    </xdr:to>
    <xdr:pic>
      <xdr:nvPicPr>
        <xdr:cNvPr id="56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56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56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57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57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57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7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7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7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7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161925</xdr:rowOff>
    </xdr:to>
    <xdr:pic>
      <xdr:nvPicPr>
        <xdr:cNvPr id="57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7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7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8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8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58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58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58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58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58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38100</xdr:rowOff>
    </xdr:to>
    <xdr:pic>
      <xdr:nvPicPr>
        <xdr:cNvPr id="58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85725</xdr:rowOff>
    </xdr:to>
    <xdr:pic>
      <xdr:nvPicPr>
        <xdr:cNvPr id="58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85725</xdr:rowOff>
    </xdr:to>
    <xdr:pic>
      <xdr:nvPicPr>
        <xdr:cNvPr id="58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85725</xdr:rowOff>
    </xdr:to>
    <xdr:pic>
      <xdr:nvPicPr>
        <xdr:cNvPr id="59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85725</xdr:rowOff>
    </xdr:to>
    <xdr:pic>
      <xdr:nvPicPr>
        <xdr:cNvPr id="59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85725</xdr:rowOff>
    </xdr:to>
    <xdr:pic>
      <xdr:nvPicPr>
        <xdr:cNvPr id="59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59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59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59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59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171450</xdr:rowOff>
    </xdr:to>
    <xdr:pic>
      <xdr:nvPicPr>
        <xdr:cNvPr id="59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59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59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60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60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95250</xdr:rowOff>
    </xdr:to>
    <xdr:pic>
      <xdr:nvPicPr>
        <xdr:cNvPr id="60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60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60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60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60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190500</xdr:rowOff>
    </xdr:to>
    <xdr:pic>
      <xdr:nvPicPr>
        <xdr:cNvPr id="60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161925</xdr:rowOff>
    </xdr:to>
    <xdr:pic>
      <xdr:nvPicPr>
        <xdr:cNvPr id="60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161925</xdr:rowOff>
    </xdr:to>
    <xdr:pic>
      <xdr:nvPicPr>
        <xdr:cNvPr id="609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161925</xdr:rowOff>
    </xdr:to>
    <xdr:pic>
      <xdr:nvPicPr>
        <xdr:cNvPr id="61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161925</xdr:rowOff>
    </xdr:to>
    <xdr:pic>
      <xdr:nvPicPr>
        <xdr:cNvPr id="61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161925</xdr:rowOff>
    </xdr:to>
    <xdr:pic>
      <xdr:nvPicPr>
        <xdr:cNvPr id="61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190500</xdr:rowOff>
    </xdr:to>
    <xdr:pic>
      <xdr:nvPicPr>
        <xdr:cNvPr id="61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190500</xdr:rowOff>
    </xdr:to>
    <xdr:pic>
      <xdr:nvPicPr>
        <xdr:cNvPr id="61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190500</xdr:rowOff>
    </xdr:to>
    <xdr:pic>
      <xdr:nvPicPr>
        <xdr:cNvPr id="61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53</xdr:row>
      <xdr:rowOff>190500</xdr:rowOff>
    </xdr:to>
    <xdr:pic>
      <xdr:nvPicPr>
        <xdr:cNvPr id="61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8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6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6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6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6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19050</xdr:rowOff>
    </xdr:to>
    <xdr:pic>
      <xdr:nvPicPr>
        <xdr:cNvPr id="6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0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66675</xdr:rowOff>
    </xdr:to>
    <xdr:pic>
      <xdr:nvPicPr>
        <xdr:cNvPr id="62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66675</xdr:rowOff>
    </xdr:to>
    <xdr:pic>
      <xdr:nvPicPr>
        <xdr:cNvPr id="62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66675</xdr:rowOff>
    </xdr:to>
    <xdr:pic>
      <xdr:nvPicPr>
        <xdr:cNvPr id="62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66675</xdr:rowOff>
    </xdr:to>
    <xdr:pic>
      <xdr:nvPicPr>
        <xdr:cNvPr id="62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66675</xdr:rowOff>
    </xdr:to>
    <xdr:pic>
      <xdr:nvPicPr>
        <xdr:cNvPr id="62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07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57150</xdr:rowOff>
    </xdr:to>
    <xdr:pic>
      <xdr:nvPicPr>
        <xdr:cNvPr id="62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57150</xdr:rowOff>
    </xdr:to>
    <xdr:pic>
      <xdr:nvPicPr>
        <xdr:cNvPr id="62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57150</xdr:rowOff>
    </xdr:to>
    <xdr:pic>
      <xdr:nvPicPr>
        <xdr:cNvPr id="62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57150</xdr:rowOff>
    </xdr:to>
    <xdr:pic>
      <xdr:nvPicPr>
        <xdr:cNvPr id="63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57150</xdr:rowOff>
    </xdr:to>
    <xdr:pic>
      <xdr:nvPicPr>
        <xdr:cNvPr id="63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123825</xdr:rowOff>
    </xdr:to>
    <xdr:pic>
      <xdr:nvPicPr>
        <xdr:cNvPr id="63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123825</xdr:rowOff>
    </xdr:to>
    <xdr:pic>
      <xdr:nvPicPr>
        <xdr:cNvPr id="63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123825</xdr:rowOff>
    </xdr:to>
    <xdr:pic>
      <xdr:nvPicPr>
        <xdr:cNvPr id="63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123825</xdr:rowOff>
    </xdr:to>
    <xdr:pic>
      <xdr:nvPicPr>
        <xdr:cNvPr id="63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123825</xdr:rowOff>
    </xdr:to>
    <xdr:pic>
      <xdr:nvPicPr>
        <xdr:cNvPr id="63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63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63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63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6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85725</xdr:rowOff>
    </xdr:to>
    <xdr:pic>
      <xdr:nvPicPr>
        <xdr:cNvPr id="64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3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64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64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64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6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84</xdr:row>
      <xdr:rowOff>228600</xdr:rowOff>
    </xdr:to>
    <xdr:pic>
      <xdr:nvPicPr>
        <xdr:cNvPr id="64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28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64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64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64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65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78</xdr:row>
      <xdr:rowOff>200025</xdr:rowOff>
    </xdr:to>
    <xdr:pic>
      <xdr:nvPicPr>
        <xdr:cNvPr id="65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3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65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65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65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65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180975</xdr:rowOff>
    </xdr:to>
    <xdr:pic>
      <xdr:nvPicPr>
        <xdr:cNvPr id="65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4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5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5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5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6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6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6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6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6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6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66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0</xdr:rowOff>
    </xdr:to>
    <xdr:pic>
      <xdr:nvPicPr>
        <xdr:cNvPr id="66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0</xdr:rowOff>
    </xdr:to>
    <xdr:pic>
      <xdr:nvPicPr>
        <xdr:cNvPr id="66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0</xdr:rowOff>
    </xdr:to>
    <xdr:pic>
      <xdr:nvPicPr>
        <xdr:cNvPr id="66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0</xdr:rowOff>
    </xdr:to>
    <xdr:pic>
      <xdr:nvPicPr>
        <xdr:cNvPr id="67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0</xdr:rowOff>
    </xdr:to>
    <xdr:pic>
      <xdr:nvPicPr>
        <xdr:cNvPr id="67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29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67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67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67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67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43</xdr:row>
      <xdr:rowOff>57150</xdr:rowOff>
    </xdr:to>
    <xdr:pic>
      <xdr:nvPicPr>
        <xdr:cNvPr id="67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034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133350</xdr:rowOff>
    </xdr:to>
    <xdr:pic>
      <xdr:nvPicPr>
        <xdr:cNvPr id="67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133350</xdr:rowOff>
    </xdr:to>
    <xdr:pic>
      <xdr:nvPicPr>
        <xdr:cNvPr id="67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133350</xdr:rowOff>
    </xdr:to>
    <xdr:pic>
      <xdr:nvPicPr>
        <xdr:cNvPr id="67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133350</xdr:rowOff>
    </xdr:to>
    <xdr:pic>
      <xdr:nvPicPr>
        <xdr:cNvPr id="68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46</xdr:row>
      <xdr:rowOff>133350</xdr:rowOff>
    </xdr:to>
    <xdr:pic>
      <xdr:nvPicPr>
        <xdr:cNvPr id="68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114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68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68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68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68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17</xdr:row>
      <xdr:rowOff>76200</xdr:rowOff>
    </xdr:to>
    <xdr:pic>
      <xdr:nvPicPr>
        <xdr:cNvPr id="68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152400</xdr:rowOff>
    </xdr:to>
    <xdr:pic>
      <xdr:nvPicPr>
        <xdr:cNvPr id="68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152400</xdr:rowOff>
    </xdr:to>
    <xdr:pic>
      <xdr:nvPicPr>
        <xdr:cNvPr id="68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152400</xdr:rowOff>
    </xdr:to>
    <xdr:pic>
      <xdr:nvPicPr>
        <xdr:cNvPr id="68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152400</xdr:rowOff>
    </xdr:to>
    <xdr:pic>
      <xdr:nvPicPr>
        <xdr:cNvPr id="69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54</xdr:row>
      <xdr:rowOff>152400</xdr:rowOff>
    </xdr:to>
    <xdr:pic>
      <xdr:nvPicPr>
        <xdr:cNvPr id="69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30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69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69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69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69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60</xdr:row>
      <xdr:rowOff>123825</xdr:rowOff>
    </xdr:to>
    <xdr:pic>
      <xdr:nvPicPr>
        <xdr:cNvPr id="69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44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69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69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69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66675</xdr:rowOff>
    </xdr:to>
    <xdr:pic>
      <xdr:nvPicPr>
        <xdr:cNvPr id="70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85</xdr:row>
      <xdr:rowOff>57150</xdr:rowOff>
    </xdr:to>
    <xdr:pic>
      <xdr:nvPicPr>
        <xdr:cNvPr id="70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2035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70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70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70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70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79</xdr:row>
      <xdr:rowOff>0</xdr:rowOff>
    </xdr:to>
    <xdr:pic>
      <xdr:nvPicPr>
        <xdr:cNvPr id="70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886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70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70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70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7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71</xdr:row>
      <xdr:rowOff>219075</xdr:rowOff>
    </xdr:to>
    <xdr:pic>
      <xdr:nvPicPr>
        <xdr:cNvPr id="71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18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71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71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71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71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71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7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7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66675</xdr:rowOff>
    </xdr:to>
    <xdr:pic>
      <xdr:nvPicPr>
        <xdr:cNvPr id="7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75</xdr:row>
      <xdr:rowOff>28575</xdr:rowOff>
    </xdr:to>
    <xdr:pic>
      <xdr:nvPicPr>
        <xdr:cNvPr id="7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75</xdr:row>
      <xdr:rowOff>28575</xdr:rowOff>
    </xdr:to>
    <xdr:pic>
      <xdr:nvPicPr>
        <xdr:cNvPr id="72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9525" cy="1794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18bb2/Box/&#12304;&#31038;&#20869;&#12501;&#12457;&#12523;&#12480;&#12305;&#28207;&#36939;G_&#20849;&#26377;_202102/&#26989;&#21209;&#20418;/&#12489;&#12461;&#12517;&#12513;&#12531;&#12488;&#20849;&#26377;/&#36664;&#20986;&#20849;&#26377;/$VSL_SCHEDULE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Schedule"/>
      <sheetName val="本船コード"/>
      <sheetName val="Sheet3"/>
      <sheetName val="Sheet1"/>
      <sheetName val="Port Code"/>
      <sheetName val="Cntr Type-Size"/>
    </sheetNames>
    <sheetDataSet>
      <sheetData sheetId="0"/>
      <sheetData sheetId="1">
        <row r="3">
          <cell r="A3" t="str">
            <v>MAX CENTAUR</v>
          </cell>
          <cell r="B3" t="str">
            <v>MCE</v>
          </cell>
          <cell r="C3" t="str">
            <v>MCT</v>
          </cell>
          <cell r="D3" t="str">
            <v>9HA4067</v>
          </cell>
          <cell r="E3" t="str">
            <v>ASL</v>
          </cell>
        </row>
        <row r="4">
          <cell r="A4" t="str">
            <v>PANJA BHUM</v>
          </cell>
          <cell r="B4" t="str">
            <v>PBM</v>
          </cell>
          <cell r="C4" t="str">
            <v>PBM</v>
          </cell>
          <cell r="D4" t="str">
            <v>9VJQ2</v>
          </cell>
          <cell r="E4" t="str">
            <v>ASL</v>
          </cell>
        </row>
        <row r="5">
          <cell r="A5" t="str">
            <v>WAN HAI 262</v>
          </cell>
          <cell r="B5">
            <v>262</v>
          </cell>
          <cell r="C5" t="str">
            <v>W62</v>
          </cell>
          <cell r="D5" t="str">
            <v>9VDB2</v>
          </cell>
          <cell r="E5" t="str">
            <v>ASL</v>
          </cell>
        </row>
        <row r="6">
          <cell r="A6" t="str">
            <v>INTERASIA ADVANCE</v>
          </cell>
          <cell r="B6" t="str">
            <v>IAV</v>
          </cell>
          <cell r="C6" t="str">
            <v>IAV</v>
          </cell>
          <cell r="D6" t="str">
            <v>9V5307</v>
          </cell>
          <cell r="E6" t="str">
            <v>ASL</v>
          </cell>
        </row>
        <row r="7">
          <cell r="A7" t="str">
            <v>WAN HAI 265</v>
          </cell>
          <cell r="B7">
            <v>265</v>
          </cell>
          <cell r="C7" t="str">
            <v>W26</v>
          </cell>
          <cell r="D7" t="str">
            <v>9VDB4</v>
          </cell>
          <cell r="E7" t="str">
            <v>ASL</v>
          </cell>
        </row>
        <row r="8">
          <cell r="A8" t="str">
            <v>WAN HAI 271</v>
          </cell>
          <cell r="B8">
            <v>271</v>
          </cell>
          <cell r="C8" t="str">
            <v>W27</v>
          </cell>
          <cell r="D8" t="str">
            <v>9V7584</v>
          </cell>
          <cell r="E8" t="str">
            <v>ASL</v>
          </cell>
        </row>
        <row r="9">
          <cell r="A9" t="str">
            <v>INTERASIA FORWARD</v>
          </cell>
          <cell r="B9" t="str">
            <v>IAF</v>
          </cell>
          <cell r="C9" t="str">
            <v>IFW</v>
          </cell>
          <cell r="D9" t="str">
            <v>9V9981</v>
          </cell>
          <cell r="E9" t="str">
            <v>ASL</v>
          </cell>
        </row>
        <row r="10">
          <cell r="A10" t="str">
            <v>WAN HAI 272</v>
          </cell>
          <cell r="B10">
            <v>272</v>
          </cell>
          <cell r="C10" t="str">
            <v>W72</v>
          </cell>
          <cell r="D10" t="str">
            <v>9V7585</v>
          </cell>
          <cell r="E10" t="str">
            <v>ASL</v>
          </cell>
        </row>
        <row r="11">
          <cell r="A11" t="str">
            <v>CCL NINGBO</v>
          </cell>
          <cell r="B11" t="str">
            <v>CNB</v>
          </cell>
          <cell r="C11" t="str">
            <v>CNB</v>
          </cell>
          <cell r="D11" t="str">
            <v>9HA4081</v>
          </cell>
          <cell r="E11" t="str">
            <v>CCL</v>
          </cell>
        </row>
        <row r="12">
          <cell r="A12" t="str">
            <v>JRS CARINA</v>
          </cell>
          <cell r="B12" t="str">
            <v>JAA</v>
          </cell>
          <cell r="C12" t="str">
            <v>JCR</v>
          </cell>
          <cell r="D12" t="str">
            <v>VRRS5</v>
          </cell>
          <cell r="E12" t="str">
            <v>CCL</v>
          </cell>
        </row>
        <row r="13">
          <cell r="A13" t="str">
            <v>LANTAU BAY</v>
          </cell>
          <cell r="B13" t="str">
            <v>LBY</v>
          </cell>
          <cell r="C13" t="str">
            <v>LTB</v>
          </cell>
          <cell r="D13" t="str">
            <v>V2CW5</v>
          </cell>
          <cell r="E13" t="str">
            <v>CCL / TCLC</v>
          </cell>
        </row>
        <row r="14">
          <cell r="A14" t="str">
            <v>PACIFIC QINGDAO</v>
          </cell>
          <cell r="B14" t="str">
            <v>PQD</v>
          </cell>
          <cell r="C14" t="str">
            <v>PFQ</v>
          </cell>
          <cell r="D14" t="str">
            <v>D5RS8</v>
          </cell>
          <cell r="E14" t="str">
            <v>CCL</v>
          </cell>
        </row>
        <row r="15">
          <cell r="A15" t="str">
            <v>MARCARRIER</v>
          </cell>
          <cell r="B15" t="str">
            <v>MRC</v>
          </cell>
          <cell r="C15" t="str">
            <v>MAR</v>
          </cell>
          <cell r="D15" t="str">
            <v>V2CW8</v>
          </cell>
          <cell r="E15" t="str">
            <v>CCL</v>
          </cell>
        </row>
        <row r="16">
          <cell r="A16" t="str">
            <v>MILD CHORUS</v>
          </cell>
          <cell r="B16" t="str">
            <v>MLC</v>
          </cell>
          <cell r="C16" t="str">
            <v>MCR</v>
          </cell>
          <cell r="D16" t="str">
            <v>VRMZ8</v>
          </cell>
          <cell r="E16" t="str">
            <v>CCL</v>
          </cell>
        </row>
        <row r="17">
          <cell r="A17" t="str">
            <v>MILD SONATA</v>
          </cell>
          <cell r="B17" t="str">
            <v>MLS</v>
          </cell>
          <cell r="C17" t="str">
            <v>MSN</v>
          </cell>
          <cell r="D17" t="str">
            <v>VRNF6</v>
          </cell>
          <cell r="E17" t="str">
            <v>CCL</v>
          </cell>
        </row>
        <row r="18">
          <cell r="A18" t="str">
            <v>MILD WALTZ</v>
          </cell>
          <cell r="B18" t="str">
            <v>MWZ</v>
          </cell>
          <cell r="C18" t="str">
            <v>MWZ</v>
          </cell>
          <cell r="D18" t="str">
            <v>VRNL7</v>
          </cell>
          <cell r="E18" t="str">
            <v>CCL</v>
          </cell>
        </row>
        <row r="19">
          <cell r="A19" t="str">
            <v>O.M.HUMORUM</v>
          </cell>
          <cell r="B19" t="str">
            <v>OMH</v>
          </cell>
          <cell r="C19" t="str">
            <v>OMH</v>
          </cell>
          <cell r="D19" t="str">
            <v>A8NF3</v>
          </cell>
          <cell r="E19" t="str">
            <v>CCL</v>
          </cell>
        </row>
        <row r="20">
          <cell r="A20" t="str">
            <v>TRINITY</v>
          </cell>
          <cell r="B20" t="str">
            <v>TNY</v>
          </cell>
          <cell r="C20" t="str">
            <v>TNT</v>
          </cell>
          <cell r="D20" t="str">
            <v>C6WB6</v>
          </cell>
          <cell r="E20" t="str">
            <v>CCL</v>
          </cell>
        </row>
        <row r="21">
          <cell r="A21" t="str">
            <v>WARNOW TROUT</v>
          </cell>
          <cell r="B21" t="str">
            <v>WTR</v>
          </cell>
          <cell r="C21" t="str">
            <v>WTR</v>
          </cell>
          <cell r="D21" t="str">
            <v>5BFM4</v>
          </cell>
          <cell r="E21" t="str">
            <v>CCL</v>
          </cell>
        </row>
        <row r="22">
          <cell r="A22" t="str">
            <v>WARNOW CARP</v>
          </cell>
          <cell r="B22" t="str">
            <v>WNC</v>
          </cell>
          <cell r="C22" t="str">
            <v>WNC</v>
          </cell>
          <cell r="D22" t="str">
            <v>5BFN4</v>
          </cell>
          <cell r="E22" t="str">
            <v>CCL</v>
          </cell>
        </row>
        <row r="23">
          <cell r="A23" t="str">
            <v>AVRA C</v>
          </cell>
          <cell r="B23" t="str">
            <v>AVC</v>
          </cell>
          <cell r="C23" t="str">
            <v>AVC</v>
          </cell>
          <cell r="D23" t="str">
            <v>A8QY2</v>
          </cell>
          <cell r="E23" t="str">
            <v>HASCO</v>
          </cell>
        </row>
        <row r="24">
          <cell r="A24" t="str">
            <v>EPONYMA</v>
          </cell>
          <cell r="B24" t="str">
            <v>ENA</v>
          </cell>
          <cell r="C24" t="str">
            <v>EMS</v>
          </cell>
          <cell r="D24" t="str">
            <v>C6DN4</v>
          </cell>
          <cell r="E24" t="str">
            <v>HASCO</v>
          </cell>
        </row>
        <row r="25">
          <cell r="A25" t="str">
            <v>GLORY FORTUNE</v>
          </cell>
          <cell r="B25" t="str">
            <v>GLF</v>
          </cell>
          <cell r="C25" t="str">
            <v>GLF</v>
          </cell>
          <cell r="D25" t="str">
            <v>VRHA9</v>
          </cell>
          <cell r="E25" t="str">
            <v>HASCO</v>
          </cell>
        </row>
        <row r="26">
          <cell r="A26" t="str">
            <v>GLORY GUANDONG</v>
          </cell>
          <cell r="B26" t="str">
            <v>GGD</v>
          </cell>
          <cell r="C26" t="str">
            <v>GGD</v>
          </cell>
          <cell r="D26" t="str">
            <v>VRQO4</v>
          </cell>
          <cell r="E26" t="str">
            <v>HASCO</v>
          </cell>
        </row>
        <row r="27">
          <cell r="A27" t="str">
            <v>GLORY GUANGZHOU</v>
          </cell>
          <cell r="B27" t="str">
            <v>GGZ</v>
          </cell>
          <cell r="C27" t="str">
            <v>GGZ</v>
          </cell>
          <cell r="D27" t="str">
            <v>VRPM9</v>
          </cell>
          <cell r="E27" t="str">
            <v>HASCO</v>
          </cell>
        </row>
        <row r="28">
          <cell r="A28" t="str">
            <v>GLORY SHANGHAI</v>
          </cell>
          <cell r="B28" t="str">
            <v>GSH</v>
          </cell>
          <cell r="C28" t="str">
            <v>GSH</v>
          </cell>
          <cell r="D28" t="str">
            <v>VROS4</v>
          </cell>
          <cell r="E28" t="str">
            <v>HASCO</v>
          </cell>
        </row>
        <row r="29">
          <cell r="A29" t="str">
            <v>GLORY SHENGDONG</v>
          </cell>
          <cell r="B29" t="str">
            <v>GSD</v>
          </cell>
          <cell r="C29" t="str">
            <v>GSD</v>
          </cell>
          <cell r="D29" t="str">
            <v>VRQG7</v>
          </cell>
          <cell r="E29" t="str">
            <v>HASCO</v>
          </cell>
        </row>
        <row r="30">
          <cell r="A30" t="str">
            <v>GLORY TIANJIN</v>
          </cell>
          <cell r="B30" t="str">
            <v>GTN</v>
          </cell>
          <cell r="C30" t="str">
            <v>GTJ</v>
          </cell>
          <cell r="D30" t="str">
            <v>VROR4</v>
          </cell>
          <cell r="E30" t="str">
            <v>HASCO</v>
          </cell>
        </row>
        <row r="31">
          <cell r="A31" t="str">
            <v>GLORY ZHENDONG</v>
          </cell>
          <cell r="B31" t="str">
            <v>GLZ</v>
          </cell>
          <cell r="C31" t="str">
            <v>GZD</v>
          </cell>
          <cell r="D31" t="str">
            <v>VRPZ4</v>
          </cell>
          <cell r="E31" t="str">
            <v>HASCO</v>
          </cell>
        </row>
        <row r="32">
          <cell r="A32" t="str">
            <v>HANSE ENERGY</v>
          </cell>
          <cell r="B32" t="str">
            <v>HEY</v>
          </cell>
          <cell r="C32" t="str">
            <v>HSY</v>
          </cell>
          <cell r="D32" t="str">
            <v>V2FM4</v>
          </cell>
          <cell r="E32" t="str">
            <v>HASCO</v>
          </cell>
        </row>
        <row r="33">
          <cell r="A33" t="str">
            <v>HYUNDAI HARMONY</v>
          </cell>
          <cell r="B33" t="str">
            <v>HHY</v>
          </cell>
          <cell r="C33" t="str">
            <v>HHY</v>
          </cell>
          <cell r="D33" t="str">
            <v>HOLC</v>
          </cell>
          <cell r="E33" t="str">
            <v>HASCO</v>
          </cell>
        </row>
        <row r="34">
          <cell r="A34" t="str">
            <v>MARCLIFF</v>
          </cell>
          <cell r="B34" t="str">
            <v>MCF</v>
          </cell>
          <cell r="C34" t="str">
            <v>MCF</v>
          </cell>
          <cell r="D34" t="str">
            <v>V2CH5</v>
          </cell>
          <cell r="E34" t="str">
            <v>HASCO</v>
          </cell>
        </row>
        <row r="35">
          <cell r="A35" t="str">
            <v>REFLECTION</v>
          </cell>
          <cell r="B35" t="str">
            <v>REE</v>
          </cell>
          <cell r="C35" t="str">
            <v>REF</v>
          </cell>
          <cell r="D35" t="str">
            <v>C6TI5</v>
          </cell>
          <cell r="E35" t="str">
            <v>HASCO</v>
          </cell>
        </row>
        <row r="36">
          <cell r="A36" t="str">
            <v>RESURGENCE</v>
          </cell>
          <cell r="B36" t="str">
            <v>RRC</v>
          </cell>
          <cell r="C36" t="str">
            <v>RGE</v>
          </cell>
          <cell r="D36" t="str">
            <v>C6SJ9</v>
          </cell>
          <cell r="E36" t="str">
            <v>HASCO</v>
          </cell>
        </row>
        <row r="37">
          <cell r="A37" t="str">
            <v>SITC BANGKOK</v>
          </cell>
          <cell r="B37" t="str">
            <v>SBK</v>
          </cell>
          <cell r="C37" t="str">
            <v>SBK</v>
          </cell>
          <cell r="D37" t="str">
            <v>VRMI3</v>
          </cell>
          <cell r="E37" t="str">
            <v>HASCO</v>
          </cell>
        </row>
        <row r="38">
          <cell r="A38" t="str">
            <v>SITC GUANGDONG</v>
          </cell>
          <cell r="B38" t="str">
            <v>SGG</v>
          </cell>
          <cell r="C38" t="str">
            <v>SGD</v>
          </cell>
          <cell r="D38" t="str">
            <v>VRNQ6</v>
          </cell>
          <cell r="E38" t="str">
            <v>HASCO</v>
          </cell>
        </row>
        <row r="39">
          <cell r="A39" t="str">
            <v>SITC GUANGXI</v>
          </cell>
          <cell r="B39" t="str">
            <v>SGU</v>
          </cell>
          <cell r="C39" t="str">
            <v>SGX</v>
          </cell>
          <cell r="D39" t="str">
            <v>VROF6</v>
          </cell>
          <cell r="E39" t="str">
            <v>HASCO</v>
          </cell>
        </row>
        <row r="40">
          <cell r="A40" t="str">
            <v>SITC HANSHIN</v>
          </cell>
          <cell r="B40" t="str">
            <v>SHN</v>
          </cell>
          <cell r="C40" t="str">
            <v>SHS</v>
          </cell>
          <cell r="D40" t="str">
            <v>VROR7</v>
          </cell>
          <cell r="E40" t="str">
            <v>HASCO</v>
          </cell>
        </row>
        <row r="41">
          <cell r="A41" t="str">
            <v>SITC HEBEI</v>
          </cell>
          <cell r="B41" t="str">
            <v>SIH</v>
          </cell>
          <cell r="C41" t="str">
            <v>SHB</v>
          </cell>
          <cell r="D41" t="str">
            <v>VROF4</v>
          </cell>
          <cell r="E41" t="str">
            <v>HASCO</v>
          </cell>
        </row>
        <row r="42">
          <cell r="A42" t="str">
            <v>SITC HONGKONG</v>
          </cell>
          <cell r="B42" t="str">
            <v>SHK</v>
          </cell>
          <cell r="C42" t="str">
            <v>SIT</v>
          </cell>
          <cell r="D42" t="str">
            <v>3EKM7</v>
          </cell>
          <cell r="E42" t="str">
            <v>HASCO</v>
          </cell>
        </row>
        <row r="43">
          <cell r="A43" t="str">
            <v>SITC JAKARTA</v>
          </cell>
          <cell r="B43" t="str">
            <v>SJK</v>
          </cell>
          <cell r="C43" t="str">
            <v>SJA</v>
          </cell>
          <cell r="D43" t="str">
            <v>VRML7</v>
          </cell>
          <cell r="E43" t="str">
            <v>HASCO</v>
          </cell>
        </row>
        <row r="44">
          <cell r="A44" t="str">
            <v>SITC JIANGSU</v>
          </cell>
          <cell r="B44" t="str">
            <v>SJS</v>
          </cell>
          <cell r="C44" t="str">
            <v>SJS</v>
          </cell>
          <cell r="D44" t="str">
            <v>VROF5</v>
          </cell>
          <cell r="E44" t="str">
            <v>HASCO</v>
          </cell>
        </row>
        <row r="45">
          <cell r="A45" t="str">
            <v>SITC KANTO</v>
          </cell>
          <cell r="B45" t="str">
            <v>SKT</v>
          </cell>
          <cell r="C45" t="str">
            <v>SKT</v>
          </cell>
          <cell r="D45" t="str">
            <v>VROR6</v>
          </cell>
          <cell r="E45" t="str">
            <v>HASCO</v>
          </cell>
        </row>
        <row r="46">
          <cell r="A46" t="str">
            <v>SITC KAOHSIUNG</v>
          </cell>
          <cell r="B46" t="str">
            <v>SKH</v>
          </cell>
          <cell r="C46" t="str">
            <v>SKA</v>
          </cell>
          <cell r="D46" t="str">
            <v>3EKK6</v>
          </cell>
          <cell r="E46" t="str">
            <v>HASCO</v>
          </cell>
        </row>
        <row r="47">
          <cell r="A47" t="str">
            <v>SITC KEELUNG</v>
          </cell>
          <cell r="B47" t="str">
            <v>SKL</v>
          </cell>
          <cell r="C47" t="str">
            <v>SKL</v>
          </cell>
          <cell r="D47" t="str">
            <v>VROH6</v>
          </cell>
          <cell r="E47" t="str">
            <v>HASCO</v>
          </cell>
        </row>
        <row r="48">
          <cell r="A48" t="str">
            <v>SITC KOBE</v>
          </cell>
          <cell r="B48" t="str">
            <v>SKB</v>
          </cell>
          <cell r="C48" t="str">
            <v>SKB</v>
          </cell>
          <cell r="D48" t="str">
            <v>H3PB</v>
          </cell>
          <cell r="E48" t="str">
            <v>HASCO</v>
          </cell>
        </row>
        <row r="49">
          <cell r="A49" t="str">
            <v>SITC LIAONING</v>
          </cell>
          <cell r="B49" t="str">
            <v>SLN</v>
          </cell>
          <cell r="C49" t="str">
            <v>SLN</v>
          </cell>
          <cell r="D49" t="str">
            <v>VRNQ9</v>
          </cell>
          <cell r="E49" t="str">
            <v>HASCO</v>
          </cell>
        </row>
        <row r="50">
          <cell r="A50" t="str">
            <v>SITC MACAO</v>
          </cell>
          <cell r="B50" t="str">
            <v>SIM</v>
          </cell>
          <cell r="C50" t="str">
            <v>SMC</v>
          </cell>
          <cell r="D50" t="str">
            <v>VROF9</v>
          </cell>
          <cell r="E50" t="str">
            <v>HASCO</v>
          </cell>
        </row>
        <row r="51">
          <cell r="A51" t="str">
            <v>SITC MOJI</v>
          </cell>
          <cell r="B51" t="str">
            <v>SMJ</v>
          </cell>
          <cell r="C51" t="str">
            <v>SMJ</v>
          </cell>
          <cell r="D51" t="str">
            <v>VRKS5</v>
          </cell>
          <cell r="E51" t="str">
            <v>HASCO</v>
          </cell>
        </row>
        <row r="52">
          <cell r="A52" t="str">
            <v>SITC NAGOYA</v>
          </cell>
          <cell r="B52" t="str">
            <v>SNY</v>
          </cell>
          <cell r="C52" t="str">
            <v>SNG</v>
          </cell>
          <cell r="D52" t="str">
            <v>3EGD6</v>
          </cell>
          <cell r="E52" t="str">
            <v>HASCO</v>
          </cell>
        </row>
        <row r="53">
          <cell r="A53" t="str">
            <v>SITC OSAKA</v>
          </cell>
          <cell r="B53" t="str">
            <v>SOS</v>
          </cell>
          <cell r="C53" t="str">
            <v>SOA</v>
          </cell>
          <cell r="D53" t="str">
            <v>VRLD6</v>
          </cell>
          <cell r="E53" t="str">
            <v>HASCO</v>
          </cell>
        </row>
        <row r="54">
          <cell r="A54" t="str">
            <v>SITC PYEONGTAEK</v>
          </cell>
          <cell r="B54" t="str">
            <v>SPK</v>
          </cell>
          <cell r="C54" t="str">
            <v>SPK</v>
          </cell>
          <cell r="D54" t="str">
            <v>VROJ9</v>
          </cell>
          <cell r="E54" t="str">
            <v>HASCO</v>
          </cell>
        </row>
        <row r="55">
          <cell r="A55" t="str">
            <v>SITC SHANGHAI</v>
          </cell>
          <cell r="B55" t="str">
            <v>SSG</v>
          </cell>
          <cell r="C55" t="str">
            <v>SSH</v>
          </cell>
          <cell r="D55" t="str">
            <v>VROF8</v>
          </cell>
          <cell r="E55" t="str">
            <v>HASCO</v>
          </cell>
        </row>
        <row r="56">
          <cell r="A56" t="str">
            <v>SITC TIANJIN</v>
          </cell>
          <cell r="B56" t="str">
            <v>SJN</v>
          </cell>
          <cell r="C56" t="str">
            <v>STJ</v>
          </cell>
          <cell r="D56" t="str">
            <v>3EGN</v>
          </cell>
          <cell r="E56" t="str">
            <v>HASCO</v>
          </cell>
        </row>
        <row r="57">
          <cell r="A57" t="str">
            <v>SITC TOKYO</v>
          </cell>
          <cell r="B57" t="str">
            <v>STY</v>
          </cell>
          <cell r="C57" t="str">
            <v>STY</v>
          </cell>
          <cell r="D57" t="str">
            <v>HONH</v>
          </cell>
          <cell r="E57" t="str">
            <v>HASCO</v>
          </cell>
        </row>
        <row r="58">
          <cell r="A58" t="str">
            <v>SITC WEIHAI</v>
          </cell>
          <cell r="B58" t="str">
            <v>SIW</v>
          </cell>
          <cell r="C58" t="str">
            <v>SWH</v>
          </cell>
          <cell r="D58" t="str">
            <v>VRPU2</v>
          </cell>
          <cell r="E58" t="str">
            <v>HASCO</v>
          </cell>
        </row>
        <row r="59">
          <cell r="A59" t="str">
            <v>SITC YOKKAICHI</v>
          </cell>
          <cell r="B59" t="str">
            <v>SYI</v>
          </cell>
          <cell r="C59" t="str">
            <v>SYI</v>
          </cell>
          <cell r="D59" t="str">
            <v>VRLI6</v>
          </cell>
          <cell r="E59" t="str">
            <v>HASCO</v>
          </cell>
        </row>
        <row r="60">
          <cell r="A60" t="str">
            <v>SITC ZHEJIANG</v>
          </cell>
          <cell r="B60" t="str">
            <v>SIZ</v>
          </cell>
          <cell r="C60" t="str">
            <v>SZJ</v>
          </cell>
          <cell r="D60" t="str">
            <v>VRNQ8</v>
          </cell>
          <cell r="E60" t="str">
            <v>HASCO</v>
          </cell>
        </row>
        <row r="61">
          <cell r="A61" t="str">
            <v>STARSHIP LEO</v>
          </cell>
          <cell r="B61" t="str">
            <v>SSL</v>
          </cell>
          <cell r="C61" t="str">
            <v>SSL</v>
          </cell>
          <cell r="D61" t="str">
            <v>V7ZQ9</v>
          </cell>
          <cell r="E61" t="str">
            <v>HASCO</v>
          </cell>
        </row>
        <row r="62">
          <cell r="A62" t="str">
            <v>TRIUMPH</v>
          </cell>
          <cell r="B62" t="str">
            <v>TRP</v>
          </cell>
          <cell r="C62" t="str">
            <v>TMH</v>
          </cell>
          <cell r="D62" t="str">
            <v>C6WN2</v>
          </cell>
          <cell r="E62" t="str">
            <v>HASCO</v>
          </cell>
        </row>
        <row r="63">
          <cell r="A63" t="str">
            <v>WARNOW PERCH</v>
          </cell>
          <cell r="B63" t="str">
            <v>WNP</v>
          </cell>
          <cell r="C63" t="str">
            <v>WWP</v>
          </cell>
          <cell r="D63" t="str">
            <v>5BFL4</v>
          </cell>
          <cell r="E63" t="str">
            <v>HASCO</v>
          </cell>
        </row>
        <row r="64">
          <cell r="A64" t="str">
            <v>SITC HOCHIMINH</v>
          </cell>
          <cell r="B64" t="str">
            <v>SHC</v>
          </cell>
          <cell r="C64" t="str">
            <v>SHC</v>
          </cell>
          <cell r="D64" t="str">
            <v>VRLI3</v>
          </cell>
          <cell r="E64" t="str">
            <v>HASCO</v>
          </cell>
        </row>
        <row r="65">
          <cell r="A65" t="str">
            <v>HF LUCKY</v>
          </cell>
          <cell r="C65" t="str">
            <v>HFL</v>
          </cell>
          <cell r="D65" t="str">
            <v>HPMT</v>
          </cell>
          <cell r="E65" t="str">
            <v>HASCO</v>
          </cell>
        </row>
        <row r="66">
          <cell r="A66" t="str">
            <v>SITC SHANDONG</v>
          </cell>
          <cell r="B66" t="str">
            <v>SSD</v>
          </cell>
          <cell r="C66" t="str">
            <v>SSD</v>
          </cell>
          <cell r="D66" t="str">
            <v>VRNQ7</v>
          </cell>
          <cell r="E66" t="str">
            <v>HASCO</v>
          </cell>
        </row>
        <row r="67">
          <cell r="A67" t="str">
            <v>SITC LAEM CHABANG</v>
          </cell>
          <cell r="B67" t="str">
            <v>SLC</v>
          </cell>
          <cell r="C67" t="str">
            <v>SLC</v>
          </cell>
          <cell r="D67" t="str">
            <v>VRMB7</v>
          </cell>
          <cell r="E67" t="str">
            <v>HASCO</v>
          </cell>
        </row>
        <row r="68">
          <cell r="A68" t="str">
            <v>SITC TOKUYAMA</v>
          </cell>
          <cell r="B68" t="str">
            <v>STK</v>
          </cell>
          <cell r="C68" t="str">
            <v>STM</v>
          </cell>
          <cell r="D68" t="str">
            <v>VRSC2</v>
          </cell>
          <cell r="E68" t="str">
            <v>HASCO</v>
          </cell>
        </row>
        <row r="69">
          <cell r="A69" t="str">
            <v>SITC QINZHOU</v>
          </cell>
          <cell r="B69" t="str">
            <v>SQZ</v>
          </cell>
          <cell r="C69" t="str">
            <v>SQZ</v>
          </cell>
          <cell r="D69" t="str">
            <v>VRQZ4</v>
          </cell>
          <cell r="E69" t="str">
            <v>HASCO</v>
          </cell>
        </row>
        <row r="70">
          <cell r="A70" t="str">
            <v>OOCL AUSTRALIA</v>
          </cell>
          <cell r="B70" t="str">
            <v>OAZ</v>
          </cell>
          <cell r="C70" t="str">
            <v>-</v>
          </cell>
          <cell r="D70" t="str">
            <v>VRCG8</v>
          </cell>
          <cell r="E70" t="str">
            <v>OOCL</v>
          </cell>
        </row>
        <row r="71">
          <cell r="A71" t="str">
            <v>OOCL GUANGZHOU</v>
          </cell>
          <cell r="B71" t="str">
            <v>OGZ</v>
          </cell>
          <cell r="C71" t="str">
            <v>-</v>
          </cell>
          <cell r="D71" t="str">
            <v>VRGO6</v>
          </cell>
          <cell r="E71" t="str">
            <v>OOCL</v>
          </cell>
        </row>
        <row r="72">
          <cell r="A72" t="str">
            <v>OOCL JAKARTA</v>
          </cell>
          <cell r="B72" t="str">
            <v>OJK</v>
          </cell>
          <cell r="C72" t="str">
            <v>-</v>
          </cell>
          <cell r="D72" t="str">
            <v>VRGO7</v>
          </cell>
          <cell r="E72" t="str">
            <v>OOCL</v>
          </cell>
        </row>
        <row r="73">
          <cell r="A73" t="str">
            <v>OOCL NAGOYA</v>
          </cell>
          <cell r="B73" t="str">
            <v>ONX</v>
          </cell>
          <cell r="C73" t="str">
            <v>-</v>
          </cell>
          <cell r="D73" t="str">
            <v>VRFX8</v>
          </cell>
          <cell r="E73" t="str">
            <v>OOCL</v>
          </cell>
        </row>
        <row r="74">
          <cell r="A74" t="str">
            <v>AS RICCARDA</v>
          </cell>
          <cell r="B74" t="str">
            <v>ARD</v>
          </cell>
          <cell r="C74" t="str">
            <v>ARD</v>
          </cell>
          <cell r="D74" t="str">
            <v>CQIX6</v>
          </cell>
          <cell r="E74" t="str">
            <v>OOCL(ASL)</v>
          </cell>
        </row>
        <row r="75">
          <cell r="A75" t="str">
            <v>OLIVIA</v>
          </cell>
          <cell r="B75" t="str">
            <v>OLV</v>
          </cell>
          <cell r="C75" t="str">
            <v>OLV</v>
          </cell>
          <cell r="D75" t="str">
            <v>CQIZ9</v>
          </cell>
          <cell r="E75" t="str">
            <v>OOCL(ASL)</v>
          </cell>
        </row>
        <row r="76">
          <cell r="A76" t="str">
            <v>SAN LORENZO</v>
          </cell>
          <cell r="B76" t="str">
            <v>SLR</v>
          </cell>
          <cell r="C76" t="str">
            <v>SRZ</v>
          </cell>
          <cell r="D76" t="str">
            <v>5BTN4</v>
          </cell>
          <cell r="E76" t="str">
            <v>OOCL(ASL)</v>
          </cell>
        </row>
        <row r="77">
          <cell r="A77" t="str">
            <v>JOSCO LILY</v>
          </cell>
          <cell r="B77" t="str">
            <v>JLL</v>
          </cell>
          <cell r="C77" t="str">
            <v>JSL</v>
          </cell>
          <cell r="D77" t="str">
            <v>VRBZ7</v>
          </cell>
          <cell r="E77" t="str">
            <v>TCLC</v>
          </cell>
        </row>
        <row r="78">
          <cell r="A78" t="str">
            <v>JOSCO STAR</v>
          </cell>
          <cell r="B78" t="str">
            <v>JOS</v>
          </cell>
          <cell r="C78" t="str">
            <v>JST</v>
          </cell>
          <cell r="D78" t="str">
            <v>VRBS3</v>
          </cell>
          <cell r="E78" t="str">
            <v>TCLC</v>
          </cell>
        </row>
        <row r="79">
          <cell r="A79" t="str">
            <v>JOSCO VIEW</v>
          </cell>
          <cell r="B79" t="str">
            <v>JVE</v>
          </cell>
          <cell r="C79" t="str">
            <v>JSV</v>
          </cell>
          <cell r="D79" t="str">
            <v>VRBZ8</v>
          </cell>
          <cell r="E79" t="str">
            <v>TCLC</v>
          </cell>
        </row>
        <row r="80">
          <cell r="A80" t="str">
            <v>NEW MINGZHOU 28</v>
          </cell>
          <cell r="B80" t="str">
            <v>N28</v>
          </cell>
          <cell r="C80" t="str">
            <v>N28</v>
          </cell>
          <cell r="D80" t="str">
            <v>VRPI9</v>
          </cell>
          <cell r="E80" t="str">
            <v>TCLC</v>
          </cell>
        </row>
        <row r="81">
          <cell r="A81" t="str">
            <v>NEW MINGZHOU 60</v>
          </cell>
          <cell r="B81" t="str">
            <v>N60</v>
          </cell>
          <cell r="C81" t="str">
            <v>N60</v>
          </cell>
          <cell r="D81" t="str">
            <v>VRPO5</v>
          </cell>
          <cell r="E81" t="str">
            <v>TCLC</v>
          </cell>
        </row>
        <row r="82">
          <cell r="A82" t="str">
            <v>PACIFIC QINGDAO</v>
          </cell>
          <cell r="B82" t="str">
            <v>PQD</v>
          </cell>
          <cell r="C82" t="str">
            <v>PFQ</v>
          </cell>
          <cell r="D82" t="str">
            <v>D5RS8</v>
          </cell>
          <cell r="E82" t="str">
            <v>CCL</v>
          </cell>
        </row>
        <row r="83">
          <cell r="A83" t="str">
            <v>MARCONNECTICUT</v>
          </cell>
          <cell r="B83" t="str">
            <v>MCO</v>
          </cell>
          <cell r="C83" t="str">
            <v>MAC</v>
          </cell>
          <cell r="D83" t="str">
            <v>V2CO6</v>
          </cell>
          <cell r="E83" t="str">
            <v>TCLC</v>
          </cell>
        </row>
        <row r="84">
          <cell r="A84" t="str">
            <v>MOONCHILD</v>
          </cell>
          <cell r="B84" t="str">
            <v>MOC</v>
          </cell>
          <cell r="C84" t="str">
            <v>MNC</v>
          </cell>
          <cell r="D84" t="str">
            <v>A8OY2</v>
          </cell>
          <cell r="E84" t="str">
            <v>OCL</v>
          </cell>
        </row>
        <row r="85">
          <cell r="A85" t="str">
            <v>NORDLEOPARD</v>
          </cell>
          <cell r="B85" t="str">
            <v>NLP</v>
          </cell>
          <cell r="C85" t="str">
            <v>NLD</v>
          </cell>
          <cell r="D85" t="str">
            <v>5BEM4</v>
          </cell>
          <cell r="E85" t="str">
            <v>HASCO</v>
          </cell>
        </row>
        <row r="86">
          <cell r="A86" t="str">
            <v>SINAR BANGKA</v>
          </cell>
          <cell r="B86" t="str">
            <v>SIB</v>
          </cell>
          <cell r="C86" t="str">
            <v>SIB</v>
          </cell>
          <cell r="D86" t="str">
            <v>9V9093</v>
          </cell>
          <cell r="E86" t="str">
            <v>TCLC</v>
          </cell>
        </row>
        <row r="87">
          <cell r="A87" t="str">
            <v>IONIAN EXPRESS</v>
          </cell>
          <cell r="B87" t="str">
            <v>INE</v>
          </cell>
          <cell r="C87" t="str">
            <v>IEX</v>
          </cell>
          <cell r="D87" t="str">
            <v>ZDPK3</v>
          </cell>
          <cell r="E87" t="str">
            <v>ASL</v>
          </cell>
        </row>
        <row r="88">
          <cell r="A88" t="str">
            <v>LANTAU BREEZE</v>
          </cell>
          <cell r="B88" t="str">
            <v>LBR</v>
          </cell>
          <cell r="C88" t="str">
            <v>LTZ</v>
          </cell>
          <cell r="D88" t="str">
            <v>V2DI6</v>
          </cell>
          <cell r="E88" t="str">
            <v>CCL</v>
          </cell>
        </row>
        <row r="89">
          <cell r="A89" t="str">
            <v>SITC TOYOHASHI</v>
          </cell>
          <cell r="B89" t="str">
            <v>STO</v>
          </cell>
          <cell r="C89" t="str">
            <v>STH</v>
          </cell>
          <cell r="D89" t="str">
            <v>VRSB9</v>
          </cell>
          <cell r="E89" t="str">
            <v>HASCO</v>
          </cell>
        </row>
        <row r="90">
          <cell r="A90" t="str">
            <v>SITC QINGDAO</v>
          </cell>
          <cell r="B90" t="str">
            <v>SQZ</v>
          </cell>
          <cell r="C90" t="str">
            <v>SQZ</v>
          </cell>
          <cell r="D90" t="str">
            <v>VRLI4</v>
          </cell>
          <cell r="E90" t="str">
            <v>HASCO</v>
          </cell>
        </row>
        <row r="91">
          <cell r="A91" t="str">
            <v>MILD TUNE</v>
          </cell>
          <cell r="B91" t="str">
            <v>MLT</v>
          </cell>
          <cell r="C91" t="str">
            <v>MTU</v>
          </cell>
          <cell r="D91" t="str">
            <v>VROS2</v>
          </cell>
          <cell r="E91" t="str">
            <v>CCL</v>
          </cell>
        </row>
        <row r="92">
          <cell r="A92" t="str">
            <v>INONIAN EXPRESS</v>
          </cell>
          <cell r="B92" t="str">
            <v>INE</v>
          </cell>
          <cell r="C92" t="str">
            <v>IEX</v>
          </cell>
          <cell r="D92" t="str">
            <v>ZDPK3</v>
          </cell>
          <cell r="E92" t="str">
            <v>ASL</v>
          </cell>
        </row>
        <row r="93">
          <cell r="A93" t="str">
            <v>SITC SUBIC</v>
          </cell>
          <cell r="B93" t="str">
            <v>SBC</v>
          </cell>
          <cell r="C93" t="str">
            <v>SBC</v>
          </cell>
          <cell r="D93" t="str">
            <v>VRSC4</v>
          </cell>
          <cell r="E93" t="str">
            <v>HASCO</v>
          </cell>
        </row>
        <row r="94">
          <cell r="A94" t="str">
            <v>SITC FANGCHENG</v>
          </cell>
          <cell r="B94" t="str">
            <v>SFN</v>
          </cell>
          <cell r="C94" t="str">
            <v>SFC</v>
          </cell>
          <cell r="D94" t="str">
            <v>VRLG3</v>
          </cell>
          <cell r="E94" t="str">
            <v>HASCO</v>
          </cell>
        </row>
        <row r="95">
          <cell r="A95" t="str">
            <v>ULTIMA</v>
          </cell>
          <cell r="B95" t="str">
            <v>ULT</v>
          </cell>
          <cell r="C95" t="str">
            <v>ULT</v>
          </cell>
          <cell r="D95" t="str">
            <v>C6AV9</v>
          </cell>
          <cell r="E95" t="str">
            <v>CCL</v>
          </cell>
        </row>
        <row r="96">
          <cell r="A96" t="str">
            <v>PAAVA</v>
          </cell>
          <cell r="B96" t="str">
            <v>PAV</v>
          </cell>
          <cell r="C96" t="str">
            <v>PAV</v>
          </cell>
          <cell r="D96" t="str">
            <v>CQDN</v>
          </cell>
          <cell r="E96" t="str">
            <v>HASCO</v>
          </cell>
        </row>
        <row r="97">
          <cell r="A97" t="str">
            <v>OTANA BHUM</v>
          </cell>
          <cell r="B97" t="str">
            <v>OTB</v>
          </cell>
          <cell r="C97" t="str">
            <v>OBM</v>
          </cell>
          <cell r="D97" t="str">
            <v>9VJD9</v>
          </cell>
          <cell r="E97" t="str">
            <v>ASL</v>
          </cell>
        </row>
        <row r="98">
          <cell r="A98" t="str">
            <v>PRIDE PACIFIC</v>
          </cell>
          <cell r="B98" t="str">
            <v>PPF</v>
          </cell>
          <cell r="C98" t="str">
            <v>PPC</v>
          </cell>
          <cell r="D98" t="str">
            <v>3WXP7</v>
          </cell>
          <cell r="E98" t="str">
            <v>TCLC</v>
          </cell>
        </row>
        <row r="99">
          <cell r="A99" t="str">
            <v xml:space="preserve">ALABAMA </v>
          </cell>
          <cell r="B99" t="str">
            <v>ABM</v>
          </cell>
          <cell r="C99" t="str">
            <v>ABM</v>
          </cell>
          <cell r="D99" t="str">
            <v>V7VD5</v>
          </cell>
          <cell r="E99" t="str">
            <v>CCL</v>
          </cell>
        </row>
        <row r="100">
          <cell r="A100" t="str">
            <v>FILIA T</v>
          </cell>
          <cell r="B100" t="str">
            <v>FLT</v>
          </cell>
          <cell r="C100" t="str">
            <v>FLT</v>
          </cell>
          <cell r="D100" t="str">
            <v>9HA4910</v>
          </cell>
          <cell r="E100" t="str">
            <v>OOCL(ASL)</v>
          </cell>
        </row>
        <row r="101">
          <cell r="A101" t="str">
            <v>TRIDENT</v>
          </cell>
          <cell r="B101" t="str">
            <v>TRD</v>
          </cell>
          <cell r="C101" t="str">
            <v>TRD</v>
          </cell>
          <cell r="D101" t="str">
            <v>C6XI3</v>
          </cell>
          <cell r="E101" t="str">
            <v>TCLC</v>
          </cell>
        </row>
        <row r="102">
          <cell r="A102" t="str">
            <v>SITC KAWASAKI</v>
          </cell>
          <cell r="B102" t="str">
            <v>SKS</v>
          </cell>
          <cell r="C102" t="str">
            <v>SIK</v>
          </cell>
          <cell r="D102" t="str">
            <v>VROY4</v>
          </cell>
          <cell r="E102" t="str">
            <v>HASCO</v>
          </cell>
        </row>
        <row r="103">
          <cell r="A103" t="str">
            <v>SITC KWANGYANG</v>
          </cell>
          <cell r="B103" t="str">
            <v>SKW</v>
          </cell>
          <cell r="C103" t="str">
            <v>SKY</v>
          </cell>
          <cell r="D103" t="str">
            <v>VRJQ9</v>
          </cell>
          <cell r="E103" t="str">
            <v>HASCO</v>
          </cell>
        </row>
        <row r="104">
          <cell r="A104" t="str">
            <v>KARIN RAMBOW</v>
          </cell>
          <cell r="B104" t="str">
            <v>KRA</v>
          </cell>
          <cell r="C104" t="str">
            <v>KRW</v>
          </cell>
          <cell r="D104" t="str">
            <v>V2BJ5</v>
          </cell>
          <cell r="E104" t="str">
            <v>HASCO</v>
          </cell>
        </row>
        <row r="105">
          <cell r="A105" t="str">
            <v>CALA PINGUINO</v>
          </cell>
          <cell r="B105" t="str">
            <v>CPG</v>
          </cell>
          <cell r="C105" t="str">
            <v>CPO</v>
          </cell>
          <cell r="D105" t="str">
            <v>D5MP4</v>
          </cell>
          <cell r="E105" t="str">
            <v>HASCO</v>
          </cell>
        </row>
        <row r="106">
          <cell r="A106" t="str">
            <v>PACIFIC DALIAN</v>
          </cell>
          <cell r="B106" t="str">
            <v>PDL</v>
          </cell>
          <cell r="C106" t="str">
            <v>PDL</v>
          </cell>
          <cell r="D106" t="str">
            <v>D5RU3</v>
          </cell>
          <cell r="E106" t="str">
            <v>CCL</v>
          </cell>
        </row>
        <row r="107">
          <cell r="A107" t="str">
            <v>WAN HAI 261</v>
          </cell>
          <cell r="B107" t="str">
            <v>W26</v>
          </cell>
          <cell r="C107" t="str">
            <v>W61</v>
          </cell>
          <cell r="D107" t="str">
            <v>9VHZ8</v>
          </cell>
          <cell r="E107" t="str">
            <v>ASL</v>
          </cell>
        </row>
        <row r="108">
          <cell r="A108" t="str">
            <v>ACACIA VIRGO</v>
          </cell>
          <cell r="B108" t="str">
            <v>AVG</v>
          </cell>
          <cell r="C108" t="str">
            <v>AVG</v>
          </cell>
          <cell r="D108" t="str">
            <v>3ESH9</v>
          </cell>
          <cell r="E108" t="str">
            <v>CCL</v>
          </cell>
        </row>
        <row r="109">
          <cell r="A109" t="str">
            <v>ASIATIC WAVE</v>
          </cell>
          <cell r="B109" t="str">
            <v>AWV</v>
          </cell>
          <cell r="C109" t="str">
            <v>ASW</v>
          </cell>
          <cell r="D109" t="str">
            <v>9V8790</v>
          </cell>
          <cell r="E109" t="str">
            <v>CCL</v>
          </cell>
        </row>
        <row r="110">
          <cell r="A110" t="str">
            <v>ATOUT</v>
          </cell>
          <cell r="B110" t="str">
            <v>ATT</v>
          </cell>
          <cell r="C110" t="str">
            <v>ATT</v>
          </cell>
          <cell r="D110" t="str">
            <v>A8XG9</v>
          </cell>
          <cell r="E110" t="str">
            <v>ASL</v>
          </cell>
        </row>
        <row r="111">
          <cell r="A111" t="str">
            <v>SITC QINZHOU</v>
          </cell>
          <cell r="B111" t="str">
            <v>SQZ</v>
          </cell>
          <cell r="C111" t="str">
            <v>SQZ</v>
          </cell>
          <cell r="D111" t="str">
            <v>VRQZ4</v>
          </cell>
          <cell r="E111" t="str">
            <v>HASCO</v>
          </cell>
        </row>
        <row r="112">
          <cell r="A112" t="str">
            <v>CONTSHIP QUO</v>
          </cell>
          <cell r="B112" t="str">
            <v>CSQ</v>
          </cell>
          <cell r="C112" t="str">
            <v>CQU</v>
          </cell>
          <cell r="D112" t="str">
            <v>D5GO2</v>
          </cell>
          <cell r="E112" t="str">
            <v>CCL</v>
          </cell>
        </row>
        <row r="113">
          <cell r="A113" t="str">
            <v>HARRIER</v>
          </cell>
          <cell r="B113" t="str">
            <v>HAR</v>
          </cell>
          <cell r="C113" t="str">
            <v>HAR</v>
          </cell>
          <cell r="D113" t="str">
            <v>C6WS6</v>
          </cell>
          <cell r="E113" t="str">
            <v>TCLC</v>
          </cell>
        </row>
        <row r="114">
          <cell r="A114" t="str">
            <v>MILD JAZZ</v>
          </cell>
          <cell r="B114" t="str">
            <v>MJZ</v>
          </cell>
          <cell r="C114" t="str">
            <v>MJZ</v>
          </cell>
          <cell r="D114" t="str">
            <v>VRNW8</v>
          </cell>
          <cell r="E114" t="str">
            <v>CCL</v>
          </cell>
        </row>
        <row r="115">
          <cell r="A115" t="str">
            <v>SITC SHIMIZU</v>
          </cell>
          <cell r="B115" t="str">
            <v>SSM</v>
          </cell>
          <cell r="C115" t="str">
            <v>SMZ</v>
          </cell>
          <cell r="D115" t="str">
            <v>VRLG2</v>
          </cell>
          <cell r="E115" t="str">
            <v>HASCO</v>
          </cell>
        </row>
        <row r="116">
          <cell r="A116" t="str">
            <v>TS SHANGHAI</v>
          </cell>
          <cell r="B116" t="str">
            <v>TSA</v>
          </cell>
          <cell r="C116" t="str">
            <v>TSH</v>
          </cell>
          <cell r="D116" t="str">
            <v>VRSR5</v>
          </cell>
          <cell r="E116" t="str">
            <v>CCL</v>
          </cell>
        </row>
        <row r="117">
          <cell r="A117" t="str">
            <v>ESTIMA</v>
          </cell>
          <cell r="B117" t="str">
            <v>ETM</v>
          </cell>
          <cell r="C117" t="str">
            <v>ETM</v>
          </cell>
          <cell r="D117" t="str">
            <v>C6DT7</v>
          </cell>
          <cell r="E117" t="str">
            <v>CCL</v>
          </cell>
        </row>
        <row r="118">
          <cell r="A118" t="str">
            <v>ACACIA LEO</v>
          </cell>
          <cell r="B118" t="str">
            <v>ALO</v>
          </cell>
          <cell r="C118" t="str">
            <v>ALO</v>
          </cell>
          <cell r="D118" t="str">
            <v>3EWC5</v>
          </cell>
          <cell r="E118" t="str">
            <v>CCL</v>
          </cell>
        </row>
        <row r="119">
          <cell r="A119" t="str">
            <v>HE SHENG</v>
          </cell>
          <cell r="B119" t="str">
            <v>HSG</v>
          </cell>
          <cell r="C119" t="str">
            <v>HSE</v>
          </cell>
          <cell r="D119" t="str">
            <v>VRPR2</v>
          </cell>
          <cell r="E119" t="str">
            <v>CCL</v>
          </cell>
        </row>
        <row r="120">
          <cell r="A120" t="str">
            <v>BOX EXPRESS</v>
          </cell>
          <cell r="B120" t="str">
            <v>BXE</v>
          </cell>
          <cell r="C120" t="str">
            <v>BXE</v>
          </cell>
          <cell r="D120" t="str">
            <v>D5GM6</v>
          </cell>
          <cell r="E120" t="str">
            <v>OCL</v>
          </cell>
        </row>
        <row r="121">
          <cell r="A121" t="str">
            <v>OOCL NEW ZEALAND</v>
          </cell>
          <cell r="B121" t="str">
            <v>ONZ</v>
          </cell>
          <cell r="C121" t="str">
            <v>ONZ</v>
          </cell>
          <cell r="D121" t="str">
            <v>VRFS2</v>
          </cell>
          <cell r="E121" t="str">
            <v>OCL</v>
          </cell>
        </row>
        <row r="122">
          <cell r="A122" t="str">
            <v>SINOTRANS MANILA</v>
          </cell>
          <cell r="B122" t="str">
            <v>SLA</v>
          </cell>
          <cell r="C122" t="str">
            <v>SIM</v>
          </cell>
          <cell r="D122" t="str">
            <v>VRQA7</v>
          </cell>
          <cell r="E122" t="str">
            <v>DCL</v>
          </cell>
        </row>
        <row r="123">
          <cell r="A123" t="str">
            <v>APOLLON D</v>
          </cell>
          <cell r="B123" t="str">
            <v>APD</v>
          </cell>
          <cell r="C123" t="str">
            <v>APD</v>
          </cell>
          <cell r="D123" t="str">
            <v>A8QD6</v>
          </cell>
          <cell r="E123" t="str">
            <v>DCL</v>
          </cell>
        </row>
        <row r="124">
          <cell r="A124" t="str">
            <v>JOSCO XINGFU</v>
          </cell>
          <cell r="B124" t="str">
            <v>JXF</v>
          </cell>
          <cell r="C124" t="str">
            <v>JSX</v>
          </cell>
          <cell r="D124" t="str">
            <v>BOFO4</v>
          </cell>
          <cell r="E124" t="str">
            <v>TCLC</v>
          </cell>
        </row>
        <row r="125">
          <cell r="A125" t="str">
            <v>TRINITY</v>
          </cell>
          <cell r="B125" t="str">
            <v>TRI</v>
          </cell>
          <cell r="C125" t="str">
            <v>TRI</v>
          </cell>
          <cell r="D125" t="str">
            <v>C6WB6</v>
          </cell>
          <cell r="E125" t="str">
            <v>TCLC</v>
          </cell>
        </row>
        <row r="126">
          <cell r="A126" t="str">
            <v>AS LEONA</v>
          </cell>
          <cell r="B126" t="str">
            <v>ALA</v>
          </cell>
          <cell r="C126" t="str">
            <v>ALE</v>
          </cell>
          <cell r="D126" t="str">
            <v>A8OJ4</v>
          </cell>
          <cell r="E126" t="str">
            <v>TCLC</v>
          </cell>
        </row>
        <row r="127">
          <cell r="A127" t="str">
            <v>CONTSHIP WIN</v>
          </cell>
          <cell r="B127" t="str">
            <v>CSW</v>
          </cell>
          <cell r="C127" t="str">
            <v>CWI</v>
          </cell>
          <cell r="D127" t="str">
            <v>5BUZ4</v>
          </cell>
          <cell r="E127" t="str">
            <v>CCL</v>
          </cell>
        </row>
        <row r="128">
          <cell r="A128" t="str">
            <v>CONTSHIP ERA</v>
          </cell>
          <cell r="B128" t="str">
            <v>CSE</v>
          </cell>
          <cell r="C128" t="str">
            <v>CER</v>
          </cell>
          <cell r="D128" t="str">
            <v>5BDC5</v>
          </cell>
          <cell r="E128" t="str">
            <v>CCL</v>
          </cell>
        </row>
        <row r="129">
          <cell r="A129" t="str">
            <v>TS SHENZHEN</v>
          </cell>
          <cell r="C129" t="str">
            <v>TSZ</v>
          </cell>
          <cell r="D129" t="str">
            <v>VRTF2</v>
          </cell>
          <cell r="E129" t="str">
            <v>CCL</v>
          </cell>
        </row>
        <row r="130">
          <cell r="A130" t="str">
            <v>LANTAU BRIDGE</v>
          </cell>
          <cell r="B130" t="str">
            <v>LBG</v>
          </cell>
          <cell r="C130" t="str">
            <v>LTG</v>
          </cell>
          <cell r="D130" t="str">
            <v>V2DI7</v>
          </cell>
          <cell r="E130" t="str">
            <v>CCL</v>
          </cell>
        </row>
        <row r="131">
          <cell r="A131" t="str">
            <v>SITC TAICANG</v>
          </cell>
          <cell r="B131" t="str">
            <v>STC</v>
          </cell>
          <cell r="C131" t="str">
            <v>STC</v>
          </cell>
          <cell r="D131" t="str">
            <v>VRSC5</v>
          </cell>
          <cell r="E131" t="str">
            <v>SHAS</v>
          </cell>
        </row>
        <row r="132">
          <cell r="A132" t="str">
            <v>SUNRISE DRAGON</v>
          </cell>
          <cell r="B132" t="str">
            <v>SDG</v>
          </cell>
          <cell r="C132" t="str">
            <v>SRD</v>
          </cell>
          <cell r="D132" t="str">
            <v>3EII5</v>
          </cell>
          <cell r="E132" t="str">
            <v>ASL</v>
          </cell>
        </row>
        <row r="133">
          <cell r="A133" t="str">
            <v>WAN HAI 263</v>
          </cell>
          <cell r="B133">
            <v>263</v>
          </cell>
          <cell r="C133" t="str">
            <v>W63</v>
          </cell>
          <cell r="D133" t="str">
            <v>9VDB3</v>
          </cell>
          <cell r="E133" t="str">
            <v>ASL</v>
          </cell>
        </row>
        <row r="134">
          <cell r="A134" t="str">
            <v>MAX KUDO</v>
          </cell>
          <cell r="B134" t="str">
            <v>MKD</v>
          </cell>
          <cell r="C134" t="str">
            <v>MKD</v>
          </cell>
          <cell r="D134" t="str">
            <v>9HA4063</v>
          </cell>
          <cell r="E134" t="str">
            <v>ASL</v>
          </cell>
        </row>
        <row r="135">
          <cell r="A135" t="str">
            <v>SITC FUJIAN</v>
          </cell>
          <cell r="B135" t="str">
            <v>SFJ</v>
          </cell>
          <cell r="C135" t="str">
            <v>SFJ</v>
          </cell>
          <cell r="D135" t="str">
            <v>VRNQ5</v>
          </cell>
          <cell r="E135" t="str">
            <v>SHAS</v>
          </cell>
        </row>
        <row r="136">
          <cell r="A136" t="str">
            <v>HF WEALTH</v>
          </cell>
          <cell r="B136" t="str">
            <v>HFW</v>
          </cell>
          <cell r="C136" t="str">
            <v>HFW</v>
          </cell>
          <cell r="D136" t="str">
            <v>VRTL4</v>
          </cell>
          <cell r="E136" t="str">
            <v>SHAS</v>
          </cell>
        </row>
        <row r="137">
          <cell r="A137" t="str">
            <v>A FUKU</v>
          </cell>
          <cell r="B137" t="str">
            <v>AFK</v>
          </cell>
          <cell r="C137" t="str">
            <v>AFK</v>
          </cell>
          <cell r="D137" t="str">
            <v>3EFV5</v>
          </cell>
          <cell r="E137" t="str">
            <v>CCL</v>
          </cell>
        </row>
        <row r="138">
          <cell r="A138" t="str">
            <v>CHATTANOOGA</v>
          </cell>
          <cell r="B138" t="str">
            <v>CNG</v>
          </cell>
          <cell r="C138" t="str">
            <v>CTG</v>
          </cell>
          <cell r="D138" t="str">
            <v>9V5025</v>
          </cell>
          <cell r="E138" t="str">
            <v>TCLC</v>
          </cell>
        </row>
        <row r="139">
          <cell r="A139" t="str">
            <v>TRNITY</v>
          </cell>
          <cell r="B139" t="str">
            <v>TNY</v>
          </cell>
          <cell r="C139" t="str">
            <v>TRI</v>
          </cell>
          <cell r="D139" t="str">
            <v>C6WB6</v>
          </cell>
          <cell r="E139" t="str">
            <v>TCLC</v>
          </cell>
        </row>
        <row r="140">
          <cell r="A140" t="str">
            <v>MITRA BHUM</v>
          </cell>
          <cell r="B140" t="str">
            <v>MBM</v>
          </cell>
          <cell r="C140" t="str">
            <v>MTB</v>
          </cell>
          <cell r="D140" t="str">
            <v>S6BK8</v>
          </cell>
          <cell r="E140" t="str">
            <v>CCL</v>
          </cell>
        </row>
        <row r="141">
          <cell r="A141" t="str">
            <v>BALEARES</v>
          </cell>
          <cell r="B141" t="str">
            <v>BLE</v>
          </cell>
          <cell r="C141" t="str">
            <v>-</v>
          </cell>
          <cell r="D141" t="str">
            <v>V7CT2</v>
          </cell>
          <cell r="E141" t="str">
            <v>OOCL</v>
          </cell>
        </row>
        <row r="142">
          <cell r="A142" t="str">
            <v>GSL KETA</v>
          </cell>
          <cell r="B142" t="str">
            <v>GKT</v>
          </cell>
          <cell r="C142" t="str">
            <v>-</v>
          </cell>
          <cell r="D142" t="str">
            <v>C6ZM9</v>
          </cell>
          <cell r="E142" t="str">
            <v>OOCL</v>
          </cell>
        </row>
        <row r="143">
          <cell r="A143" t="str">
            <v>OOCL LE HAVRE</v>
          </cell>
          <cell r="B143" t="str">
            <v>OLH</v>
          </cell>
          <cell r="C143" t="str">
            <v>-</v>
          </cell>
          <cell r="D143" t="str">
            <v>VRGE3</v>
          </cell>
          <cell r="E143" t="str">
            <v>OOCL</v>
          </cell>
        </row>
        <row r="144">
          <cell r="A144" t="str">
            <v>SPECTRUM N</v>
          </cell>
          <cell r="B144" t="str">
            <v>SRN</v>
          </cell>
          <cell r="C144" t="str">
            <v>-</v>
          </cell>
          <cell r="D144" t="str">
            <v>D5IZ9</v>
          </cell>
          <cell r="E144" t="str">
            <v>OOCL</v>
          </cell>
        </row>
        <row r="145">
          <cell r="A145" t="str">
            <v>OOCL CHARLESTON</v>
          </cell>
          <cell r="B145" t="str">
            <v>OCH</v>
          </cell>
          <cell r="C145" t="str">
            <v>-</v>
          </cell>
          <cell r="D145" t="str">
            <v>VRFX2</v>
          </cell>
          <cell r="E145" t="str">
            <v>OOCL</v>
          </cell>
        </row>
        <row r="146">
          <cell r="A146" t="str">
            <v>APPOLON D</v>
          </cell>
          <cell r="B146" t="str">
            <v>APD</v>
          </cell>
          <cell r="C146" t="str">
            <v>APD</v>
          </cell>
          <cell r="D146" t="str">
            <v>A8QD6</v>
          </cell>
          <cell r="E146" t="str">
            <v>ASL / DCL</v>
          </cell>
        </row>
        <row r="147">
          <cell r="A147" t="str">
            <v>ST.MARY</v>
          </cell>
          <cell r="B147" t="str">
            <v>STM</v>
          </cell>
          <cell r="C147" t="str">
            <v>SMY</v>
          </cell>
          <cell r="D147" t="str">
            <v>C4LP2</v>
          </cell>
          <cell r="E147" t="str">
            <v>SHAS</v>
          </cell>
        </row>
        <row r="148">
          <cell r="A148" t="str">
            <v>OOCL SAVANNAH</v>
          </cell>
          <cell r="B148" t="str">
            <v>OSV</v>
          </cell>
          <cell r="C148" t="str">
            <v>-</v>
          </cell>
          <cell r="D148" t="str">
            <v>VRGO8</v>
          </cell>
          <cell r="E148" t="str">
            <v>OOCL</v>
          </cell>
        </row>
        <row r="149">
          <cell r="A149" t="str">
            <v>ST GREEN</v>
          </cell>
          <cell r="B149" t="str">
            <v>SGE</v>
          </cell>
          <cell r="C149" t="str">
            <v>-</v>
          </cell>
          <cell r="D149" t="str">
            <v>D5MK4</v>
          </cell>
          <cell r="E149" t="str">
            <v>OOCL</v>
          </cell>
        </row>
        <row r="150">
          <cell r="A150" t="str">
            <v>ST BLUE</v>
          </cell>
          <cell r="B150" t="str">
            <v>BLU</v>
          </cell>
          <cell r="C150" t="str">
            <v>-</v>
          </cell>
          <cell r="D150" t="str">
            <v>D5MK3</v>
          </cell>
          <cell r="E150" t="str">
            <v>OOCL</v>
          </cell>
        </row>
        <row r="151">
          <cell r="A151" t="str">
            <v>RUN CHANG</v>
          </cell>
          <cell r="D151" t="str">
            <v>VRSV8</v>
          </cell>
          <cell r="E151" t="str">
            <v>TCLC</v>
          </cell>
        </row>
        <row r="152">
          <cell r="A152" t="str">
            <v>SITC DANANG</v>
          </cell>
          <cell r="B152" t="str">
            <v>SDA</v>
          </cell>
          <cell r="C152" t="str">
            <v>SDA</v>
          </cell>
          <cell r="D152" t="str">
            <v>H3TQ</v>
          </cell>
          <cell r="E152" t="str">
            <v>SHAS</v>
          </cell>
        </row>
        <row r="153">
          <cell r="A153" t="str">
            <v>IRIS MIKO</v>
          </cell>
          <cell r="B153" t="str">
            <v>IMK</v>
          </cell>
          <cell r="C153" t="str">
            <v>IRM</v>
          </cell>
          <cell r="D153" t="str">
            <v>V2BJ5</v>
          </cell>
          <cell r="E153" t="str">
            <v>TCLC</v>
          </cell>
        </row>
        <row r="154">
          <cell r="A154" t="str">
            <v>JOSCO REAL</v>
          </cell>
          <cell r="B154" t="str">
            <v>JSR</v>
          </cell>
          <cell r="C154" t="str">
            <v>JSR</v>
          </cell>
          <cell r="D154" t="str">
            <v>VRRM8</v>
          </cell>
          <cell r="E154" t="str">
            <v>TCLC</v>
          </cell>
        </row>
        <row r="155">
          <cell r="A155" t="str">
            <v>A BOTE</v>
          </cell>
          <cell r="B155" t="str">
            <v>ABT</v>
          </cell>
          <cell r="C155" t="str">
            <v>ABT</v>
          </cell>
          <cell r="D155" t="str">
            <v>3ERR4</v>
          </cell>
          <cell r="E155" t="str">
            <v>TCLC</v>
          </cell>
        </row>
        <row r="156">
          <cell r="A156" t="str">
            <v>JOSCO DIANA</v>
          </cell>
          <cell r="B156" t="str">
            <v>JDN</v>
          </cell>
          <cell r="C156" t="str">
            <v>JDN</v>
          </cell>
          <cell r="D156" t="str">
            <v>BOQA9</v>
          </cell>
          <cell r="E156" t="str">
            <v>TCLC</v>
          </cell>
        </row>
        <row r="157">
          <cell r="A157" t="str">
            <v>CAPE ORIENT</v>
          </cell>
          <cell r="B157" t="str">
            <v>COT</v>
          </cell>
          <cell r="C157" t="str">
            <v>-</v>
          </cell>
          <cell r="D157" t="str">
            <v>5BJX4</v>
          </cell>
          <cell r="E157" t="str">
            <v>OCL</v>
          </cell>
        </row>
        <row r="158">
          <cell r="A158" t="str">
            <v>DELAWARE TRADER</v>
          </cell>
          <cell r="B158" t="str">
            <v>DLT</v>
          </cell>
          <cell r="C158" t="str">
            <v>-</v>
          </cell>
          <cell r="D158" t="str">
            <v>9HA4825</v>
          </cell>
          <cell r="E158" t="str">
            <v>OCL</v>
          </cell>
        </row>
        <row r="159">
          <cell r="A159" t="str">
            <v>TS MOJI</v>
          </cell>
          <cell r="B159" t="str">
            <v>TSM</v>
          </cell>
          <cell r="C159" t="str">
            <v>TMJ</v>
          </cell>
          <cell r="D159" t="str">
            <v>V7A4865</v>
          </cell>
          <cell r="E159" t="str">
            <v>CCL</v>
          </cell>
        </row>
        <row r="160">
          <cell r="A160" t="str">
            <v>ATLANTIC EAST</v>
          </cell>
          <cell r="B160" t="str">
            <v>AEA</v>
          </cell>
          <cell r="C160" t="str">
            <v>AET</v>
          </cell>
          <cell r="D160" t="str">
            <v>D5QW9</v>
          </cell>
          <cell r="E160" t="str">
            <v>CCL</v>
          </cell>
        </row>
        <row r="161">
          <cell r="A161" t="str">
            <v>STRAITS CITY</v>
          </cell>
          <cell r="B161" t="str">
            <v>SCT</v>
          </cell>
          <cell r="C161" t="str">
            <v>STC</v>
          </cell>
          <cell r="D161" t="str">
            <v>3EDP6</v>
          </cell>
          <cell r="E161" t="str">
            <v>ASL</v>
          </cell>
        </row>
        <row r="162">
          <cell r="A162" t="str">
            <v>EASLINE LIANYUNGANG</v>
          </cell>
          <cell r="B162" t="str">
            <v>EAL</v>
          </cell>
          <cell r="C162" t="str">
            <v>EAS</v>
          </cell>
          <cell r="D162" t="str">
            <v>3FLL8</v>
          </cell>
          <cell r="E162" t="str">
            <v>ASL</v>
          </cell>
        </row>
        <row r="163">
          <cell r="A163" t="str">
            <v>INTEGRA</v>
          </cell>
          <cell r="B163" t="str">
            <v>INT</v>
          </cell>
          <cell r="C163" t="str">
            <v>IGA</v>
          </cell>
          <cell r="D163" t="str">
            <v>V7FW4</v>
          </cell>
          <cell r="E163" t="str">
            <v>SHAS</v>
          </cell>
        </row>
        <row r="164">
          <cell r="A164" t="str">
            <v>BF CARP</v>
          </cell>
          <cell r="B164" t="str">
            <v>BCP</v>
          </cell>
          <cell r="C164" t="str">
            <v>BFC</v>
          </cell>
          <cell r="D164" t="str">
            <v>5BFN4</v>
          </cell>
          <cell r="E164" t="str">
            <v>TCLC</v>
          </cell>
        </row>
        <row r="165">
          <cell r="A165" t="str">
            <v>JOSCO BELLE</v>
          </cell>
          <cell r="B165" t="str">
            <v>JSB</v>
          </cell>
          <cell r="C165" t="str">
            <v>JSB</v>
          </cell>
          <cell r="D165" t="str">
            <v>BOQQ8</v>
          </cell>
          <cell r="E165" t="str">
            <v>TCLC</v>
          </cell>
        </row>
        <row r="166">
          <cell r="A166" t="str">
            <v>CORNELIA I</v>
          </cell>
          <cell r="B166" t="str">
            <v>CRI</v>
          </cell>
          <cell r="C166" t="str">
            <v>-</v>
          </cell>
          <cell r="D166" t="str">
            <v>A8VA3</v>
          </cell>
          <cell r="E166" t="str">
            <v>OCL</v>
          </cell>
        </row>
        <row r="167">
          <cell r="A167" t="str">
            <v>VELA</v>
          </cell>
          <cell r="B167" t="str">
            <v>VLA</v>
          </cell>
          <cell r="C167" t="str">
            <v>-</v>
          </cell>
          <cell r="D167" t="str">
            <v>D5VU9</v>
          </cell>
          <cell r="E167" t="str">
            <v>OCL</v>
          </cell>
        </row>
        <row r="168">
          <cell r="A168" t="str">
            <v>SAN PEDRO</v>
          </cell>
          <cell r="B168" t="str">
            <v>SPD</v>
          </cell>
          <cell r="C168" t="str">
            <v>-</v>
          </cell>
          <cell r="D168" t="str">
            <v>9HA3492</v>
          </cell>
          <cell r="E168" t="str">
            <v>OCL</v>
          </cell>
        </row>
        <row r="169">
          <cell r="A169" t="str">
            <v>WAN HAI 290</v>
          </cell>
          <cell r="D169" t="str">
            <v>9V6509</v>
          </cell>
          <cell r="E169" t="str">
            <v>ASL</v>
          </cell>
        </row>
        <row r="170">
          <cell r="A170" t="str">
            <v>SUNSHINE BANDAMA</v>
          </cell>
          <cell r="B170" t="str">
            <v>SUB</v>
          </cell>
          <cell r="C170" t="str">
            <v>SBA</v>
          </cell>
          <cell r="D170" t="str">
            <v>9V6445</v>
          </cell>
          <cell r="E170" t="str">
            <v>SHAS</v>
          </cell>
        </row>
        <row r="171">
          <cell r="A171" t="str">
            <v>KALAMOTI TRADER</v>
          </cell>
          <cell r="C171" t="str">
            <v>KAT</v>
          </cell>
          <cell r="D171" t="str">
            <v>9HA4702</v>
          </cell>
          <cell r="E171" t="str">
            <v>SHAS</v>
          </cell>
        </row>
        <row r="172">
          <cell r="A172" t="str">
            <v xml:space="preserve">DELAWARE TRADER </v>
          </cell>
          <cell r="B172" t="str">
            <v>DLT</v>
          </cell>
          <cell r="C172" t="str">
            <v>-</v>
          </cell>
          <cell r="D172" t="str">
            <v>9HA4825</v>
          </cell>
          <cell r="E172" t="str">
            <v>OCL</v>
          </cell>
        </row>
        <row r="173">
          <cell r="A173" t="str">
            <v>LUDWIG SCHULTE</v>
          </cell>
          <cell r="B173" t="str">
            <v>LSH</v>
          </cell>
          <cell r="C173" t="str">
            <v>-</v>
          </cell>
          <cell r="D173" t="str">
            <v>9VFK9</v>
          </cell>
          <cell r="E173" t="str">
            <v>OCL</v>
          </cell>
        </row>
        <row r="174">
          <cell r="A174" t="str">
            <v>SITC HANSHIN</v>
          </cell>
          <cell r="B174" t="str">
            <v>SHN</v>
          </cell>
          <cell r="C174" t="str">
            <v>SHS</v>
          </cell>
          <cell r="D174" t="str">
            <v>VROR7</v>
          </cell>
          <cell r="E174" t="str">
            <v>SHAS</v>
          </cell>
        </row>
        <row r="175">
          <cell r="A175" t="str">
            <v>SIRI BHUM</v>
          </cell>
          <cell r="B175" t="str">
            <v>SRB</v>
          </cell>
          <cell r="C175" t="str">
            <v>SRB</v>
          </cell>
          <cell r="D175" t="str">
            <v>HSB4762</v>
          </cell>
          <cell r="E175" t="str">
            <v>CCL</v>
          </cell>
        </row>
        <row r="176">
          <cell r="A176" t="str">
            <v>SINGAPORE</v>
          </cell>
          <cell r="B176" t="str">
            <v>SGP</v>
          </cell>
          <cell r="C176" t="str">
            <v>-</v>
          </cell>
          <cell r="D176" t="str">
            <v>A8NN9</v>
          </cell>
          <cell r="E176" t="str">
            <v>OCL</v>
          </cell>
        </row>
        <row r="177">
          <cell r="A177" t="str">
            <v>WAN HAI 285</v>
          </cell>
          <cell r="B177">
            <v>285</v>
          </cell>
          <cell r="C177" t="str">
            <v>W90</v>
          </cell>
          <cell r="D177" t="str">
            <v>9V6503</v>
          </cell>
          <cell r="E177" t="str">
            <v>ASL</v>
          </cell>
        </row>
        <row r="178">
          <cell r="A178" t="str">
            <v>ACACIA MING</v>
          </cell>
          <cell r="B178" t="str">
            <v>ACM</v>
          </cell>
          <cell r="C178" t="str">
            <v>AMN</v>
          </cell>
          <cell r="D178" t="str">
            <v>3FDS5</v>
          </cell>
          <cell r="E178" t="str">
            <v>CCL</v>
          </cell>
        </row>
        <row r="179">
          <cell r="A179" t="str">
            <v>AKITETA</v>
          </cell>
          <cell r="B179" t="str">
            <v>AKT</v>
          </cell>
          <cell r="D179" t="str">
            <v>D5WN4</v>
          </cell>
          <cell r="E179" t="str">
            <v>OCL</v>
          </cell>
        </row>
        <row r="180">
          <cell r="A180" t="str">
            <v>OREA</v>
          </cell>
          <cell r="B180" t="str">
            <v>ORA</v>
          </cell>
          <cell r="D180" t="str">
            <v>9HA3953</v>
          </cell>
          <cell r="E180" t="str">
            <v>OCL</v>
          </cell>
        </row>
        <row r="181">
          <cell r="A181" t="str">
            <v>OOCL ZHOUSHAN</v>
          </cell>
          <cell r="B181" t="str">
            <v>OZS</v>
          </cell>
          <cell r="D181" t="str">
            <v>VRCB4</v>
          </cell>
          <cell r="E181" t="str">
            <v>OCL</v>
          </cell>
        </row>
        <row r="182">
          <cell r="A182" t="str">
            <v>SITC SHENZHEN</v>
          </cell>
          <cell r="B182" t="str">
            <v>SSH</v>
          </cell>
          <cell r="C182" t="str">
            <v>SSH</v>
          </cell>
          <cell r="D182" t="str">
            <v>VRKS7</v>
          </cell>
          <cell r="E182" t="str">
            <v>SHAS</v>
          </cell>
        </row>
        <row r="183">
          <cell r="A183" t="str">
            <v>ACACIA WA</v>
          </cell>
          <cell r="B183" t="str">
            <v>ACW</v>
          </cell>
          <cell r="C183" t="str">
            <v>AWA</v>
          </cell>
          <cell r="D183" t="str">
            <v>3EPO6</v>
          </cell>
          <cell r="E183" t="str">
            <v>CCL</v>
          </cell>
        </row>
        <row r="184">
          <cell r="A184" t="str">
            <v>JRS CORVUS</v>
          </cell>
          <cell r="B184" t="str">
            <v>JCV</v>
          </cell>
          <cell r="C184" t="str">
            <v>JCV</v>
          </cell>
          <cell r="D184" t="str">
            <v>3EFT7</v>
          </cell>
          <cell r="E184" t="str">
            <v>CCL</v>
          </cell>
        </row>
        <row r="185">
          <cell r="A185" t="str">
            <v>ZHONG GU BO HAI</v>
          </cell>
          <cell r="B185" t="str">
            <v>ZGB</v>
          </cell>
          <cell r="C185" t="str">
            <v>ZGB</v>
          </cell>
          <cell r="D185" t="str">
            <v>BODH6</v>
          </cell>
          <cell r="E185" t="str">
            <v>SHAS</v>
          </cell>
        </row>
        <row r="186">
          <cell r="A186" t="str">
            <v>CONSIGNIA</v>
          </cell>
          <cell r="C186" t="str">
            <v>CSI</v>
          </cell>
          <cell r="D186" t="str">
            <v>V7A4976</v>
          </cell>
          <cell r="E186" t="str">
            <v>CCL</v>
          </cell>
        </row>
        <row r="187">
          <cell r="A187" t="str">
            <v>EASLINE YANTAI</v>
          </cell>
          <cell r="B187" t="str">
            <v>EYT</v>
          </cell>
          <cell r="C187" t="str">
            <v>EAY</v>
          </cell>
          <cell r="D187" t="str">
            <v>3EIK</v>
          </cell>
          <cell r="E187" t="str">
            <v>ASL</v>
          </cell>
        </row>
        <row r="188">
          <cell r="A188" t="str">
            <v>JOSCO LUCKY</v>
          </cell>
          <cell r="D188" t="str">
            <v>VRRK8</v>
          </cell>
          <cell r="E188" t="str">
            <v>TCL</v>
          </cell>
        </row>
        <row r="189">
          <cell r="A189" t="str">
            <v>SITC JIADE</v>
          </cell>
          <cell r="B189" t="str">
            <v>SJD</v>
          </cell>
          <cell r="C189" t="str">
            <v>SJD</v>
          </cell>
          <cell r="D189" t="str">
            <v>VRUM9</v>
          </cell>
          <cell r="E189" t="str">
            <v>SHAS</v>
          </cell>
        </row>
        <row r="190">
          <cell r="A190" t="str">
            <v xml:space="preserve">TS MOJI </v>
          </cell>
          <cell r="B190" t="str">
            <v>TSM</v>
          </cell>
          <cell r="C190" t="str">
            <v>TMJ</v>
          </cell>
          <cell r="D190" t="str">
            <v>V7A4865</v>
          </cell>
          <cell r="E190" t="str">
            <v>CCL</v>
          </cell>
        </row>
        <row r="191">
          <cell r="A191" t="str">
            <v>ACACIA LIBRA</v>
          </cell>
          <cell r="B191" t="str">
            <v>ALI</v>
          </cell>
          <cell r="C191" t="str">
            <v>ALB</v>
          </cell>
          <cell r="D191" t="str">
            <v>VRFL8</v>
          </cell>
          <cell r="E191" t="str">
            <v>CCL</v>
          </cell>
        </row>
        <row r="192">
          <cell r="A192" t="str">
            <v>HALCYON</v>
          </cell>
          <cell r="B192" t="str">
            <v>HLC</v>
          </cell>
          <cell r="C192" t="str">
            <v>HCO</v>
          </cell>
          <cell r="D192" t="str">
            <v>C6WB4</v>
          </cell>
          <cell r="E192" t="str">
            <v>CCL</v>
          </cell>
        </row>
        <row r="193">
          <cell r="A193" t="str">
            <v>STELLAR WINDSOR</v>
          </cell>
          <cell r="B193" t="str">
            <v>SWI</v>
          </cell>
          <cell r="C193" t="str">
            <v>SWS</v>
          </cell>
          <cell r="D193" t="str">
            <v>3FAM3</v>
          </cell>
          <cell r="E193" t="str">
            <v>SHAS</v>
          </cell>
        </row>
        <row r="194">
          <cell r="A194" t="str">
            <v xml:space="preserve">MILD WALTZ </v>
          </cell>
          <cell r="B194" t="str">
            <v>MWZ</v>
          </cell>
          <cell r="C194" t="str">
            <v>MWZ</v>
          </cell>
          <cell r="D194" t="str">
            <v>VRNL7</v>
          </cell>
          <cell r="E194" t="str">
            <v>CCL</v>
          </cell>
        </row>
        <row r="195">
          <cell r="A195" t="str">
            <v>SITC LIDE</v>
          </cell>
          <cell r="E195" t="str">
            <v>SHAS</v>
          </cell>
        </row>
        <row r="196">
          <cell r="A196" t="str">
            <v>MANET</v>
          </cell>
          <cell r="B196" t="str">
            <v>MNT</v>
          </cell>
          <cell r="C196" t="str">
            <v>MNT</v>
          </cell>
          <cell r="D196" t="str">
            <v>D5WB7</v>
          </cell>
          <cell r="E196" t="str">
            <v>OCL</v>
          </cell>
        </row>
        <row r="197">
          <cell r="A197" t="str">
            <v>SITC SHANGDE</v>
          </cell>
          <cell r="B197" t="str">
            <v>SAD</v>
          </cell>
          <cell r="C197" t="str">
            <v>SDG</v>
          </cell>
          <cell r="D197" t="str">
            <v>VRUS2</v>
          </cell>
          <cell r="E197" t="str">
            <v>SHAS</v>
          </cell>
        </row>
        <row r="198">
          <cell r="A198" t="str">
            <v>SITC WENDE</v>
          </cell>
          <cell r="E198" t="str">
            <v>SHAS</v>
          </cell>
        </row>
        <row r="199">
          <cell r="A199" t="str">
            <v>CAPE FORTIUS</v>
          </cell>
          <cell r="B199" t="str">
            <v>CFT</v>
          </cell>
          <cell r="D199" t="str">
            <v>5BQC4</v>
          </cell>
          <cell r="E199" t="str">
            <v>OCL</v>
          </cell>
        </row>
        <row r="200">
          <cell r="A200" t="str">
            <v>SITC WENDE</v>
          </cell>
          <cell r="B200" t="str">
            <v>SWD</v>
          </cell>
          <cell r="C200" t="str">
            <v>SWD</v>
          </cell>
          <cell r="D200" t="str">
            <v>VRUS6</v>
          </cell>
          <cell r="E200" t="str">
            <v>SHAS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zoomScale="55" zoomScaleNormal="55" workbookViewId="0">
      <selection activeCell="V62" sqref="V62"/>
    </sheetView>
  </sheetViews>
  <sheetFormatPr defaultRowHeight="18.75" x14ac:dyDescent="0.4"/>
  <cols>
    <col min="1" max="1" width="7.125" customWidth="1"/>
    <col min="5" max="5" width="24.875" bestFit="1" customWidth="1"/>
    <col min="16" max="16" width="12.875" customWidth="1"/>
    <col min="17" max="17" width="16.5" customWidth="1"/>
  </cols>
  <sheetData>
    <row r="1" spans="1:17" ht="19.5" thickBot="1" x14ac:dyDescent="0.45">
      <c r="A1" s="1" t="s">
        <v>0</v>
      </c>
      <c r="B1" s="2" t="s">
        <v>1</v>
      </c>
      <c r="C1" s="3" t="s">
        <v>2</v>
      </c>
      <c r="D1" s="1" t="s">
        <v>3</v>
      </c>
      <c r="E1" s="2" t="s">
        <v>4</v>
      </c>
      <c r="F1" s="3" t="s">
        <v>5</v>
      </c>
      <c r="G1" s="69" t="s">
        <v>6</v>
      </c>
      <c r="H1" s="70"/>
      <c r="I1" s="4" t="s">
        <v>7</v>
      </c>
      <c r="J1" s="5" t="s">
        <v>8</v>
      </c>
      <c r="K1" s="6" t="s">
        <v>9</v>
      </c>
      <c r="L1" s="7" t="s">
        <v>10</v>
      </c>
      <c r="M1" s="8" t="s">
        <v>11</v>
      </c>
      <c r="N1" s="4" t="s">
        <v>12</v>
      </c>
      <c r="O1" s="2" t="s">
        <v>13</v>
      </c>
      <c r="P1" s="2" t="s">
        <v>14</v>
      </c>
      <c r="Q1" s="2" t="s">
        <v>15</v>
      </c>
    </row>
    <row r="2" spans="1:17" ht="19.5" thickTop="1" x14ac:dyDescent="0.4">
      <c r="A2" s="64">
        <v>34</v>
      </c>
      <c r="B2" s="49" t="s">
        <v>33</v>
      </c>
      <c r="C2" s="50" t="e">
        <f>VLOOKUP(E2,[1]本船コード!$A$3:$E$206,2,FALSE)</f>
        <v>#N/A</v>
      </c>
      <c r="D2" s="50" t="e">
        <f>VLOOKUP(E2,[1]本船コード!$A$3:$E$206,3,FALSE)</f>
        <v>#N/A</v>
      </c>
      <c r="E2" s="49" t="s">
        <v>102</v>
      </c>
      <c r="F2" s="50" t="e">
        <f>VLOOKUP(E2,[1]本船コード!$A$3:$E$206,4,FALSE)</f>
        <v>#N/A</v>
      </c>
      <c r="G2" s="51" t="s">
        <v>103</v>
      </c>
      <c r="H2" s="51" t="s">
        <v>104</v>
      </c>
      <c r="I2" s="52">
        <v>45172</v>
      </c>
      <c r="J2" s="52">
        <v>45172</v>
      </c>
      <c r="K2" s="53">
        <f>I2-9</f>
        <v>45163</v>
      </c>
      <c r="L2" s="54">
        <f>N2</f>
        <v>45170</v>
      </c>
      <c r="M2" s="55">
        <f>N2-4</f>
        <v>45166</v>
      </c>
      <c r="N2" s="56">
        <f>I2-2</f>
        <v>45170</v>
      </c>
      <c r="O2" s="49" t="s">
        <v>34</v>
      </c>
      <c r="P2" s="49" t="s">
        <v>35</v>
      </c>
      <c r="Q2" s="57" t="s">
        <v>45</v>
      </c>
    </row>
    <row r="3" spans="1:17" x14ac:dyDescent="0.4">
      <c r="A3" s="64"/>
      <c r="B3" s="33" t="s">
        <v>46</v>
      </c>
      <c r="C3" s="34" t="str">
        <f>VLOOKUP(E3,[1]本船コード!$A$3:$E$206,2,FALSE)</f>
        <v>OJK</v>
      </c>
      <c r="D3" s="34" t="str">
        <f>VLOOKUP(E3,[1]本船コード!$A$3:$E$206,3,FALSE)</f>
        <v>-</v>
      </c>
      <c r="E3" s="33" t="s">
        <v>75</v>
      </c>
      <c r="F3" s="34" t="str">
        <f>VLOOKUP(E3,[1]本船コード!$A$3:$E$206,4,FALSE)</f>
        <v>VRGO7</v>
      </c>
      <c r="G3" s="35" t="s">
        <v>92</v>
      </c>
      <c r="H3" s="34" t="s">
        <v>93</v>
      </c>
      <c r="I3" s="36">
        <v>45173</v>
      </c>
      <c r="J3" s="37">
        <v>45173</v>
      </c>
      <c r="K3" s="36">
        <v>45163</v>
      </c>
      <c r="L3" s="9">
        <f>N3+1</f>
        <v>45171</v>
      </c>
      <c r="M3" s="10">
        <f>N3</f>
        <v>45170</v>
      </c>
      <c r="N3" s="36">
        <f>I3-3</f>
        <v>45170</v>
      </c>
      <c r="O3" s="33" t="s">
        <v>31</v>
      </c>
      <c r="P3" s="33" t="s">
        <v>32</v>
      </c>
      <c r="Q3" s="33" t="s">
        <v>48</v>
      </c>
    </row>
    <row r="4" spans="1:17" x14ac:dyDescent="0.4">
      <c r="A4" s="64"/>
      <c r="B4" s="16" t="s">
        <v>16</v>
      </c>
      <c r="C4" s="16" t="str">
        <f>VLOOKUP(E4,[1]本船コード!$A$3:$E$206,2,FALSE)</f>
        <v>GLZ</v>
      </c>
      <c r="D4" s="16" t="str">
        <f>VLOOKUP(E4,[1]本船コード!$A$3:$E$206,3,FALSE)</f>
        <v>GZD</v>
      </c>
      <c r="E4" s="16" t="s">
        <v>49</v>
      </c>
      <c r="F4" s="17" t="str">
        <f>VLOOKUP(E4,[1]本船コード!$A$3:$E$206,4,FALSE)</f>
        <v>VRPZ4</v>
      </c>
      <c r="G4" s="18" t="s">
        <v>86</v>
      </c>
      <c r="H4" s="18" t="s">
        <v>87</v>
      </c>
      <c r="I4" s="19">
        <v>45173</v>
      </c>
      <c r="J4" s="19">
        <v>45173</v>
      </c>
      <c r="K4" s="15">
        <f>I4-7</f>
        <v>45166</v>
      </c>
      <c r="L4" s="9">
        <f>N4</f>
        <v>45173</v>
      </c>
      <c r="M4" s="10">
        <f>N4-0</f>
        <v>45173</v>
      </c>
      <c r="N4" s="15">
        <f>I4-0</f>
        <v>45173</v>
      </c>
      <c r="O4" s="16" t="s">
        <v>27</v>
      </c>
      <c r="P4" s="16" t="s">
        <v>20</v>
      </c>
      <c r="Q4" s="16" t="s">
        <v>50</v>
      </c>
    </row>
    <row r="5" spans="1:17" x14ac:dyDescent="0.4">
      <c r="A5" s="64"/>
      <c r="B5" s="11" t="s">
        <v>24</v>
      </c>
      <c r="C5" s="12" t="str">
        <f>VLOOKUP(E5,[1]本船コード!$A$3:$E$206,2,FALSE)</f>
        <v>PQD</v>
      </c>
      <c r="D5" s="12" t="str">
        <f>VLOOKUP(E5,[1]本船コード!$A$3:$E$206,3,FALSE)</f>
        <v>PFQ</v>
      </c>
      <c r="E5" s="11" t="s">
        <v>51</v>
      </c>
      <c r="F5" s="12" t="str">
        <f>VLOOKUP(E5,[1]本船コード!$A$3:$E$206,4,FALSE)</f>
        <v>D5RS8</v>
      </c>
      <c r="G5" s="12" t="s">
        <v>94</v>
      </c>
      <c r="H5" s="13" t="s">
        <v>95</v>
      </c>
      <c r="I5" s="14">
        <v>45174</v>
      </c>
      <c r="J5" s="14">
        <v>45174</v>
      </c>
      <c r="K5" s="14">
        <f>I5-8</f>
        <v>45166</v>
      </c>
      <c r="L5" s="9">
        <f>N5</f>
        <v>45173</v>
      </c>
      <c r="M5" s="10">
        <f>N5</f>
        <v>45173</v>
      </c>
      <c r="N5" s="14">
        <v>45173</v>
      </c>
      <c r="O5" s="11" t="s">
        <v>29</v>
      </c>
      <c r="P5" s="11" t="s">
        <v>19</v>
      </c>
      <c r="Q5" s="11" t="s">
        <v>48</v>
      </c>
    </row>
    <row r="6" spans="1:17" x14ac:dyDescent="0.4">
      <c r="A6" s="64"/>
      <c r="B6" s="11" t="s">
        <v>23</v>
      </c>
      <c r="C6" s="21" t="str">
        <f>VLOOKUP(E6,[1]本船コード!$A$3:$E$206,2,FALSE)</f>
        <v>MWZ</v>
      </c>
      <c r="D6" s="21" t="str">
        <f>VLOOKUP(E6,[1]本船コード!$A$3:$E$206,3,FALSE)</f>
        <v>MWZ</v>
      </c>
      <c r="E6" s="21" t="s">
        <v>52</v>
      </c>
      <c r="F6" s="24" t="str">
        <f>VLOOKUP(E6,[1]本船コード!$A$3:$E$206,4,FALSE)</f>
        <v>VRNL7</v>
      </c>
      <c r="G6" s="24" t="s">
        <v>86</v>
      </c>
      <c r="H6" s="25" t="s">
        <v>87</v>
      </c>
      <c r="I6" s="22">
        <v>45174</v>
      </c>
      <c r="J6" s="22">
        <v>45174</v>
      </c>
      <c r="K6" s="22">
        <f>I6-8</f>
        <v>45166</v>
      </c>
      <c r="L6" s="9">
        <f>N6</f>
        <v>45173</v>
      </c>
      <c r="M6" s="10">
        <f>N6</f>
        <v>45173</v>
      </c>
      <c r="N6" s="22">
        <f>I6-1</f>
        <v>45173</v>
      </c>
      <c r="O6" s="21" t="s">
        <v>28</v>
      </c>
      <c r="P6" s="21" t="s">
        <v>38</v>
      </c>
      <c r="Q6" s="21" t="s">
        <v>17</v>
      </c>
    </row>
    <row r="7" spans="1:17" x14ac:dyDescent="0.4">
      <c r="A7" s="64"/>
      <c r="B7" s="65" t="s">
        <v>39</v>
      </c>
      <c r="C7" s="66"/>
      <c r="D7" s="66"/>
      <c r="E7" s="65" t="s">
        <v>44</v>
      </c>
      <c r="F7" s="66"/>
      <c r="G7" s="66" t="s">
        <v>105</v>
      </c>
      <c r="H7" s="67" t="s">
        <v>106</v>
      </c>
      <c r="I7" s="68">
        <v>45174</v>
      </c>
      <c r="J7" s="68">
        <v>45174</v>
      </c>
      <c r="K7" s="68">
        <v>45166</v>
      </c>
      <c r="L7" s="9"/>
      <c r="M7" s="10"/>
      <c r="N7" s="68">
        <v>45173</v>
      </c>
      <c r="O7" s="65" t="s">
        <v>53</v>
      </c>
      <c r="P7" s="65" t="s">
        <v>54</v>
      </c>
      <c r="Q7" s="65" t="s">
        <v>55</v>
      </c>
    </row>
    <row r="8" spans="1:17" x14ac:dyDescent="0.4">
      <c r="A8" s="64"/>
      <c r="B8" s="11" t="s">
        <v>22</v>
      </c>
      <c r="C8" s="11" t="str">
        <f>VLOOKUP(E8,[1]本船コード!$A$3:$E$206,2,FALSE)</f>
        <v>SCT</v>
      </c>
      <c r="D8" s="11" t="str">
        <f>VLOOKUP(E8,[1]本船コード!$A$3:$E$206,3,FALSE)</f>
        <v>STC</v>
      </c>
      <c r="E8" s="11" t="s">
        <v>85</v>
      </c>
      <c r="F8" s="12" t="str">
        <f>VLOOKUP(E8,[1]本船コード!$A$3:$E$206,4,FALSE)</f>
        <v>3EDP6</v>
      </c>
      <c r="G8" s="12" t="s">
        <v>86</v>
      </c>
      <c r="H8" s="13" t="s">
        <v>87</v>
      </c>
      <c r="I8" s="14">
        <v>45175</v>
      </c>
      <c r="J8" s="14">
        <v>45175</v>
      </c>
      <c r="K8" s="14">
        <f>I8-9</f>
        <v>45166</v>
      </c>
      <c r="L8" s="9">
        <f>N8</f>
        <v>45173</v>
      </c>
      <c r="M8" s="10">
        <f>N8-4</f>
        <v>45169</v>
      </c>
      <c r="N8" s="14">
        <f>I8-2</f>
        <v>45173</v>
      </c>
      <c r="O8" s="11" t="s">
        <v>53</v>
      </c>
      <c r="P8" s="11" t="s">
        <v>21</v>
      </c>
      <c r="Q8" s="11" t="s">
        <v>48</v>
      </c>
    </row>
    <row r="9" spans="1:17" x14ac:dyDescent="0.4">
      <c r="A9" s="64"/>
      <c r="B9" s="57" t="s">
        <v>36</v>
      </c>
      <c r="C9" s="58" t="str">
        <f>VLOOKUP(E9,[1]本船コード!$A$3:$E$206,2,FALSE)</f>
        <v>JXF</v>
      </c>
      <c r="D9" s="58" t="str">
        <f>VLOOKUP(E9,[1]本船コード!$A$3:$E$206,3,FALSE)</f>
        <v>JSX</v>
      </c>
      <c r="E9" s="57" t="s">
        <v>41</v>
      </c>
      <c r="F9" s="59" t="str">
        <f>VLOOKUP(E9,[1]本船コード!$A$3:$E$206,4,FALSE)</f>
        <v>BOFO4</v>
      </c>
      <c r="G9" s="60" t="s">
        <v>107</v>
      </c>
      <c r="H9" s="60" t="s">
        <v>108</v>
      </c>
      <c r="I9" s="61">
        <v>45175</v>
      </c>
      <c r="J9" s="61">
        <v>45175</v>
      </c>
      <c r="K9" s="62">
        <f>I9-8</f>
        <v>45167</v>
      </c>
      <c r="L9" s="9">
        <f>N9</f>
        <v>45174</v>
      </c>
      <c r="M9" s="10">
        <f>N9-4</f>
        <v>45170</v>
      </c>
      <c r="N9" s="63">
        <f>I9-1</f>
        <v>45174</v>
      </c>
      <c r="O9" s="57" t="s">
        <v>34</v>
      </c>
      <c r="P9" s="57" t="s">
        <v>35</v>
      </c>
      <c r="Q9" s="57" t="s">
        <v>45</v>
      </c>
    </row>
    <row r="10" spans="1:17" x14ac:dyDescent="0.4">
      <c r="A10" s="64"/>
      <c r="B10" s="16" t="s">
        <v>25</v>
      </c>
      <c r="C10" s="16" t="str">
        <f>VLOOKUP(E10,[1]本船コード!$A$3:$E$206,2,FALSE)</f>
        <v>MLT</v>
      </c>
      <c r="D10" s="16" t="str">
        <f>VLOOKUP(E10,[1]本船コード!$A$3:$E$206,3,FALSE)</f>
        <v>MTU</v>
      </c>
      <c r="E10" s="16" t="s">
        <v>56</v>
      </c>
      <c r="F10" s="17" t="str">
        <f>VLOOKUP(E10,[1]本船コード!$A$3:$E$206,4,FALSE)</f>
        <v>VROS2</v>
      </c>
      <c r="G10" s="18" t="s">
        <v>96</v>
      </c>
      <c r="H10" s="18" t="s">
        <v>97</v>
      </c>
      <c r="I10" s="19">
        <v>45175</v>
      </c>
      <c r="J10" s="20">
        <v>45175</v>
      </c>
      <c r="K10" s="15">
        <f>I10-8</f>
        <v>45167</v>
      </c>
      <c r="L10" s="9">
        <f>N10</f>
        <v>45174</v>
      </c>
      <c r="M10" s="10">
        <f>N10-4</f>
        <v>45170</v>
      </c>
      <c r="N10" s="15">
        <f>I10-1</f>
        <v>45174</v>
      </c>
      <c r="O10" s="16" t="s">
        <v>27</v>
      </c>
      <c r="P10" s="16" t="s">
        <v>18</v>
      </c>
      <c r="Q10" s="16" t="s">
        <v>50</v>
      </c>
    </row>
    <row r="11" spans="1:17" x14ac:dyDescent="0.4">
      <c r="A11" s="64"/>
      <c r="B11" s="23" t="s">
        <v>26</v>
      </c>
      <c r="C11" s="28" t="e">
        <f>VLOOKUP(E11,[1]本船コード!$A$3:$E$206,2,FALSE)</f>
        <v>#N/A</v>
      </c>
      <c r="D11" s="28" t="e">
        <f>VLOOKUP(E11,[1]本船コード!$A$3:$E$206,3,FALSE)</f>
        <v>#N/A</v>
      </c>
      <c r="E11" s="29" t="s">
        <v>109</v>
      </c>
      <c r="F11" s="28" t="e">
        <f>VLOOKUP(E11,[1]本船コード!$A$3:$E$206,4,FALSE)</f>
        <v>#N/A</v>
      </c>
      <c r="G11" s="29" t="s">
        <v>98</v>
      </c>
      <c r="H11" s="29" t="s">
        <v>99</v>
      </c>
      <c r="I11" s="30">
        <v>45176</v>
      </c>
      <c r="J11" s="30">
        <v>45176</v>
      </c>
      <c r="K11" s="30">
        <f>I11-7</f>
        <v>45169</v>
      </c>
      <c r="L11" s="9">
        <f>N11</f>
        <v>45175</v>
      </c>
      <c r="M11" s="10">
        <f>N11</f>
        <v>45175</v>
      </c>
      <c r="N11" s="30">
        <f>I11-1</f>
        <v>45175</v>
      </c>
      <c r="O11" s="29" t="s">
        <v>29</v>
      </c>
      <c r="P11" s="29" t="s">
        <v>57</v>
      </c>
      <c r="Q11" s="29" t="s">
        <v>58</v>
      </c>
    </row>
    <row r="12" spans="1:17" x14ac:dyDescent="0.4">
      <c r="A12" s="64"/>
      <c r="B12" s="44" t="s">
        <v>59</v>
      </c>
      <c r="C12" s="45" t="e">
        <f>VLOOKUP(E12,[1]本船コード!$A$3:$E$206,2,FALSE)</f>
        <v>#N/A</v>
      </c>
      <c r="D12" s="45" t="e">
        <f>VLOOKUP(E12,[1]本船コード!$A$3:$E$206,3,FALSE)</f>
        <v>#N/A</v>
      </c>
      <c r="E12" s="48" t="s">
        <v>77</v>
      </c>
      <c r="F12" s="45" t="e">
        <f>VLOOKUP(E12,[1]本船コード!$A$3:$E$206,4,FALSE)</f>
        <v>#N/A</v>
      </c>
      <c r="G12" s="46"/>
      <c r="H12" s="45" t="s">
        <v>100</v>
      </c>
      <c r="I12" s="47">
        <v>45176</v>
      </c>
      <c r="J12" s="47">
        <v>45176</v>
      </c>
      <c r="K12" s="47">
        <f>N12-6</f>
        <v>45169</v>
      </c>
      <c r="L12" s="9">
        <f>N12+1</f>
        <v>45176</v>
      </c>
      <c r="M12" s="10">
        <f>N12</f>
        <v>45175</v>
      </c>
      <c r="N12" s="47">
        <f>I12-1</f>
        <v>45175</v>
      </c>
      <c r="O12" s="48" t="s">
        <v>60</v>
      </c>
      <c r="P12" s="48" t="s">
        <v>61</v>
      </c>
      <c r="Q12" s="48" t="s">
        <v>62</v>
      </c>
    </row>
    <row r="13" spans="1:17" x14ac:dyDescent="0.4">
      <c r="A13" s="64"/>
      <c r="B13" s="38" t="s">
        <v>63</v>
      </c>
      <c r="C13" s="39" t="e">
        <f>VLOOKUP(E13,[1]本船コード!$A$3:$E$206,2,FALSE)</f>
        <v>#N/A</v>
      </c>
      <c r="D13" s="39" t="e">
        <f>VLOOKUP(E13,[1]本船コード!$A$3:$E$206,3,FALSE)</f>
        <v>#N/A</v>
      </c>
      <c r="E13" s="40" t="s">
        <v>74</v>
      </c>
      <c r="F13" s="39" t="e">
        <f>VLOOKUP(E13,[1]本船コード!$A$3:$E$206,4,FALSE)</f>
        <v>#N/A</v>
      </c>
      <c r="G13" s="41" t="s">
        <v>88</v>
      </c>
      <c r="H13" s="39" t="s">
        <v>89</v>
      </c>
      <c r="I13" s="42">
        <v>45176</v>
      </c>
      <c r="J13" s="43">
        <v>45176</v>
      </c>
      <c r="K13" s="42">
        <f>N13-6</f>
        <v>45169</v>
      </c>
      <c r="L13" s="9">
        <f>N13+0</f>
        <v>45175</v>
      </c>
      <c r="M13" s="10">
        <f>N13</f>
        <v>45175</v>
      </c>
      <c r="N13" s="42">
        <f>I13-1</f>
        <v>45175</v>
      </c>
      <c r="O13" s="33" t="s">
        <v>63</v>
      </c>
      <c r="P13" s="33" t="s">
        <v>32</v>
      </c>
      <c r="Q13" s="33" t="s">
        <v>48</v>
      </c>
    </row>
    <row r="14" spans="1:17" x14ac:dyDescent="0.4">
      <c r="A14" s="64"/>
      <c r="B14" s="38" t="s">
        <v>64</v>
      </c>
      <c r="C14" s="39" t="str">
        <f>VLOOKUP(E14,[1]本船コード!$A$3:$E$206,2,FALSE)</f>
        <v>ONX</v>
      </c>
      <c r="D14" s="39" t="str">
        <f>VLOOKUP(E14,[1]本船コード!$A$3:$E$206,3,FALSE)</f>
        <v>-</v>
      </c>
      <c r="E14" s="40" t="s">
        <v>110</v>
      </c>
      <c r="F14" s="39" t="str">
        <f>VLOOKUP(E14,[1]本船コード!$A$3:$E$206,4,FALSE)</f>
        <v>VRFX8</v>
      </c>
      <c r="G14" s="41" t="s">
        <v>111</v>
      </c>
      <c r="H14" s="39" t="s">
        <v>112</v>
      </c>
      <c r="I14" s="42">
        <v>45169</v>
      </c>
      <c r="J14" s="43">
        <v>45169</v>
      </c>
      <c r="K14" s="42">
        <v>45162</v>
      </c>
      <c r="L14" s="9">
        <v>45173</v>
      </c>
      <c r="M14" s="10">
        <v>45167</v>
      </c>
      <c r="N14" s="71">
        <v>45173</v>
      </c>
      <c r="O14" s="33" t="s">
        <v>64</v>
      </c>
      <c r="P14" s="33" t="s">
        <v>32</v>
      </c>
      <c r="Q14" s="33" t="s">
        <v>48</v>
      </c>
    </row>
    <row r="15" spans="1:17" x14ac:dyDescent="0.4">
      <c r="A15" s="64"/>
      <c r="B15" s="57" t="s">
        <v>37</v>
      </c>
      <c r="C15" s="58" t="e">
        <f>VLOOKUP(E15,[1]本船コード!$A$3:$E$206,2,FALSE)</f>
        <v>#N/A</v>
      </c>
      <c r="D15" s="57" t="e">
        <f>VLOOKUP(E15,[1]本船コード!$A$3:$E$206,3,FALSE)</f>
        <v>#N/A</v>
      </c>
      <c r="E15" s="57" t="s">
        <v>113</v>
      </c>
      <c r="F15" s="58" t="e">
        <f>VLOOKUP(E15,[1]本船コード!$A$3:$E$206,4,FALSE)</f>
        <v>#N/A</v>
      </c>
      <c r="G15" s="60" t="s">
        <v>65</v>
      </c>
      <c r="H15" s="60" t="s">
        <v>66</v>
      </c>
      <c r="I15" s="61">
        <v>45178</v>
      </c>
      <c r="J15" s="61">
        <v>45178</v>
      </c>
      <c r="K15" s="62">
        <f>I15-8</f>
        <v>45170</v>
      </c>
      <c r="L15" s="9">
        <f>N15</f>
        <v>45177</v>
      </c>
      <c r="M15" s="10">
        <f>N15-4</f>
        <v>45173</v>
      </c>
      <c r="N15" s="63">
        <f>I15-1</f>
        <v>45177</v>
      </c>
      <c r="O15" s="57" t="s">
        <v>34</v>
      </c>
      <c r="P15" s="57" t="s">
        <v>35</v>
      </c>
      <c r="Q15" s="57" t="s">
        <v>45</v>
      </c>
    </row>
    <row r="16" spans="1:17" ht="19.5" thickBot="1" x14ac:dyDescent="0.45">
      <c r="A16" s="64"/>
      <c r="B16" s="31" t="s">
        <v>67</v>
      </c>
      <c r="C16" s="31" t="str">
        <f>VLOOKUP(E16,[1]本船コード!$A$3:$E$206,2,FALSE)</f>
        <v>SIH</v>
      </c>
      <c r="D16" s="31" t="str">
        <f>VLOOKUP(E16,[1]本船コード!$A$3:$E$206,3,FALSE)</f>
        <v>SHB</v>
      </c>
      <c r="E16" s="31" t="s">
        <v>114</v>
      </c>
      <c r="F16" s="32" t="str">
        <f>VLOOKUP(E16,[1]本船コード!$A$3:$E$206,4,FALSE)</f>
        <v>VROF4</v>
      </c>
      <c r="G16" s="31" t="s">
        <v>115</v>
      </c>
      <c r="H16" s="31" t="s">
        <v>116</v>
      </c>
      <c r="I16" s="19">
        <v>45178</v>
      </c>
      <c r="J16" s="19">
        <v>45178</v>
      </c>
      <c r="K16" s="15">
        <f>I16-7</f>
        <v>45171</v>
      </c>
      <c r="L16" s="9">
        <f>N16</f>
        <v>45177</v>
      </c>
      <c r="M16" s="10">
        <f>N16-0</f>
        <v>45177</v>
      </c>
      <c r="N16" s="15">
        <f>I16-1</f>
        <v>45177</v>
      </c>
      <c r="O16" s="16" t="s">
        <v>29</v>
      </c>
      <c r="P16" s="16" t="s">
        <v>30</v>
      </c>
      <c r="Q16" s="16" t="s">
        <v>68</v>
      </c>
    </row>
    <row r="17" spans="1:17" x14ac:dyDescent="0.4">
      <c r="A17" s="64">
        <v>35</v>
      </c>
      <c r="B17" s="49" t="s">
        <v>33</v>
      </c>
      <c r="C17" s="50" t="e">
        <f>VLOOKUP(E17,[1]本船コード!$A$3:$E$206,2,FALSE)</f>
        <v>#N/A</v>
      </c>
      <c r="D17" s="50" t="e">
        <f>VLOOKUP(E17,[1]本船コード!$A$3:$E$206,3,FALSE)</f>
        <v>#N/A</v>
      </c>
      <c r="E17" s="49" t="s">
        <v>117</v>
      </c>
      <c r="F17" s="50" t="e">
        <f>VLOOKUP(E17,[1]本船コード!$A$3:$E$206,4,FALSE)</f>
        <v>#N/A</v>
      </c>
      <c r="G17" s="51" t="s">
        <v>118</v>
      </c>
      <c r="H17" s="51" t="s">
        <v>119</v>
      </c>
      <c r="I17" s="52">
        <v>45179</v>
      </c>
      <c r="J17" s="52">
        <v>45179</v>
      </c>
      <c r="K17" s="53">
        <f>I17-9</f>
        <v>45170</v>
      </c>
      <c r="L17" s="54">
        <f>N17</f>
        <v>45177</v>
      </c>
      <c r="M17" s="55">
        <f>N17-4</f>
        <v>45173</v>
      </c>
      <c r="N17" s="56">
        <f>I17-2</f>
        <v>45177</v>
      </c>
      <c r="O17" s="49" t="s">
        <v>34</v>
      </c>
      <c r="P17" s="49" t="s">
        <v>35</v>
      </c>
      <c r="Q17" s="57" t="s">
        <v>45</v>
      </c>
    </row>
    <row r="18" spans="1:17" x14ac:dyDescent="0.4">
      <c r="A18" s="64"/>
      <c r="B18" s="33" t="s">
        <v>46</v>
      </c>
      <c r="C18" s="34" t="str">
        <f>VLOOKUP(E18,[1]本船コード!$A$3:$E$206,2,FALSE)</f>
        <v>OZS</v>
      </c>
      <c r="D18" s="34">
        <f>VLOOKUP(E18,[1]本船コード!$A$3:$E$206,3,FALSE)</f>
        <v>0</v>
      </c>
      <c r="E18" s="33" t="s">
        <v>81</v>
      </c>
      <c r="F18" s="34" t="str">
        <f>VLOOKUP(E18,[1]本船コード!$A$3:$E$206,4,FALSE)</f>
        <v>VRCB4</v>
      </c>
      <c r="G18" s="35" t="s">
        <v>120</v>
      </c>
      <c r="H18" s="34" t="s">
        <v>121</v>
      </c>
      <c r="I18" s="36">
        <v>45180</v>
      </c>
      <c r="J18" s="37">
        <v>45180</v>
      </c>
      <c r="K18" s="36">
        <v>45170</v>
      </c>
      <c r="L18" s="9">
        <f>N18+1</f>
        <v>45178</v>
      </c>
      <c r="M18" s="10">
        <f>N18</f>
        <v>45177</v>
      </c>
      <c r="N18" s="36">
        <f>I18-3</f>
        <v>45177</v>
      </c>
      <c r="O18" s="33" t="s">
        <v>31</v>
      </c>
      <c r="P18" s="33" t="s">
        <v>32</v>
      </c>
      <c r="Q18" s="33" t="s">
        <v>48</v>
      </c>
    </row>
    <row r="19" spans="1:17" x14ac:dyDescent="0.4">
      <c r="A19" s="64"/>
      <c r="B19" s="16" t="s">
        <v>16</v>
      </c>
      <c r="C19" s="16" t="str">
        <f>VLOOKUP(E19,[1]本船コード!$A$3:$E$206,2,FALSE)</f>
        <v>GGD</v>
      </c>
      <c r="D19" s="16" t="str">
        <f>VLOOKUP(E19,[1]本船コード!$A$3:$E$206,3,FALSE)</f>
        <v>GGD</v>
      </c>
      <c r="E19" s="16" t="s">
        <v>70</v>
      </c>
      <c r="F19" s="17" t="str">
        <f>VLOOKUP(E19,[1]本船コード!$A$3:$E$206,4,FALSE)</f>
        <v>VRQO4</v>
      </c>
      <c r="G19" s="18" t="s">
        <v>94</v>
      </c>
      <c r="H19" s="18" t="s">
        <v>95</v>
      </c>
      <c r="I19" s="19">
        <v>45180</v>
      </c>
      <c r="J19" s="19">
        <v>45180</v>
      </c>
      <c r="K19" s="15">
        <f>I19-7</f>
        <v>45173</v>
      </c>
      <c r="L19" s="9">
        <f>N19</f>
        <v>45180</v>
      </c>
      <c r="M19" s="10">
        <f>N19-0</f>
        <v>45180</v>
      </c>
      <c r="N19" s="15">
        <f>I19-0</f>
        <v>45180</v>
      </c>
      <c r="O19" s="16" t="s">
        <v>27</v>
      </c>
      <c r="P19" s="16" t="s">
        <v>20</v>
      </c>
      <c r="Q19" s="16" t="s">
        <v>50</v>
      </c>
    </row>
    <row r="20" spans="1:17" x14ac:dyDescent="0.4">
      <c r="A20" s="64"/>
      <c r="B20" s="11" t="s">
        <v>24</v>
      </c>
      <c r="C20" s="12" t="str">
        <f>VLOOKUP(E20,[1]本船コード!$A$3:$E$206,2,FALSE)</f>
        <v>JAA</v>
      </c>
      <c r="D20" s="12" t="str">
        <f>VLOOKUP(E20,[1]本船コード!$A$3:$E$206,3,FALSE)</f>
        <v>JCR</v>
      </c>
      <c r="E20" s="11" t="s">
        <v>71</v>
      </c>
      <c r="F20" s="12" t="str">
        <f>VLOOKUP(E20,[1]本船コード!$A$3:$E$206,4,FALSE)</f>
        <v>VRRS5</v>
      </c>
      <c r="G20" s="12" t="s">
        <v>122</v>
      </c>
      <c r="H20" s="13" t="s">
        <v>123</v>
      </c>
      <c r="I20" s="14">
        <v>45181</v>
      </c>
      <c r="J20" s="14">
        <v>45181</v>
      </c>
      <c r="K20" s="14">
        <f>I20-8</f>
        <v>45173</v>
      </c>
      <c r="L20" s="9">
        <f>N20</f>
        <v>45180</v>
      </c>
      <c r="M20" s="10">
        <f>N20</f>
        <v>45180</v>
      </c>
      <c r="N20" s="14">
        <v>45180</v>
      </c>
      <c r="O20" s="11" t="s">
        <v>29</v>
      </c>
      <c r="P20" s="11" t="s">
        <v>19</v>
      </c>
      <c r="Q20" s="11" t="s">
        <v>48</v>
      </c>
    </row>
    <row r="21" spans="1:17" x14ac:dyDescent="0.4">
      <c r="A21" s="64"/>
      <c r="B21" s="11" t="s">
        <v>23</v>
      </c>
      <c r="C21" s="23" t="str">
        <f>VLOOKUP(E21,[1]本船コード!$A$3:$E$206,2,FALSE)</f>
        <v>ALI</v>
      </c>
      <c r="D21" s="23" t="str">
        <f>VLOOKUP(E21,[1]本船コード!$A$3:$E$206,3,FALSE)</f>
        <v>ALB</v>
      </c>
      <c r="E21" s="23" t="s">
        <v>82</v>
      </c>
      <c r="F21" s="26" t="str">
        <f>VLOOKUP(E21,[1]本船コード!$A$3:$E$206,4,FALSE)</f>
        <v>VRFL8</v>
      </c>
      <c r="G21" s="12" t="s">
        <v>122</v>
      </c>
      <c r="H21" s="13" t="s">
        <v>123</v>
      </c>
      <c r="I21" s="27">
        <v>45181</v>
      </c>
      <c r="J21" s="27">
        <v>45181</v>
      </c>
      <c r="K21" s="27">
        <f>I21-8</f>
        <v>45173</v>
      </c>
      <c r="L21" s="9">
        <f>N21</f>
        <v>45180</v>
      </c>
      <c r="M21" s="10">
        <f>N21</f>
        <v>45180</v>
      </c>
      <c r="N21" s="27">
        <f>I21-1</f>
        <v>45180</v>
      </c>
      <c r="O21" s="23" t="s">
        <v>28</v>
      </c>
      <c r="P21" s="11" t="s">
        <v>19</v>
      </c>
      <c r="Q21" s="11" t="s">
        <v>48</v>
      </c>
    </row>
    <row r="22" spans="1:17" x14ac:dyDescent="0.4">
      <c r="A22" s="64"/>
      <c r="B22" s="65" t="s">
        <v>39</v>
      </c>
      <c r="C22" s="66"/>
      <c r="D22" s="66"/>
      <c r="E22" s="65" t="s">
        <v>43</v>
      </c>
      <c r="F22" s="66"/>
      <c r="G22" s="66" t="s">
        <v>124</v>
      </c>
      <c r="H22" s="67" t="s">
        <v>125</v>
      </c>
      <c r="I22" s="68">
        <v>45181</v>
      </c>
      <c r="J22" s="68">
        <v>45181</v>
      </c>
      <c r="K22" s="68">
        <v>45173</v>
      </c>
      <c r="L22" s="9"/>
      <c r="M22" s="10"/>
      <c r="N22" s="68">
        <v>45180</v>
      </c>
      <c r="O22" s="65" t="s">
        <v>53</v>
      </c>
      <c r="P22" s="65" t="s">
        <v>72</v>
      </c>
      <c r="Q22" s="65" t="s">
        <v>55</v>
      </c>
    </row>
    <row r="23" spans="1:17" x14ac:dyDescent="0.4">
      <c r="A23" s="64"/>
      <c r="B23" s="11" t="s">
        <v>22</v>
      </c>
      <c r="C23" s="21" t="str">
        <f>VLOOKUP(E23,[1]本船コード!$A$3:$E$206,2,FALSE)</f>
        <v>EAL</v>
      </c>
      <c r="D23" s="21" t="str">
        <f>VLOOKUP(E23,[1]本船コード!$A$3:$E$206,3,FALSE)</f>
        <v>EAS</v>
      </c>
      <c r="E23" s="21" t="s">
        <v>42</v>
      </c>
      <c r="F23" s="24" t="str">
        <f>VLOOKUP(E23,[1]本船コード!$A$3:$E$206,4,FALSE)</f>
        <v>3FLL8</v>
      </c>
      <c r="G23" s="24" t="s">
        <v>94</v>
      </c>
      <c r="H23" s="25" t="s">
        <v>95</v>
      </c>
      <c r="I23" s="22">
        <v>45182</v>
      </c>
      <c r="J23" s="22">
        <v>45182</v>
      </c>
      <c r="K23" s="22">
        <f>I23-9</f>
        <v>45173</v>
      </c>
      <c r="L23" s="9">
        <f>N23</f>
        <v>45180</v>
      </c>
      <c r="M23" s="10">
        <f>N23-4</f>
        <v>45176</v>
      </c>
      <c r="N23" s="22">
        <f>I23-2</f>
        <v>45180</v>
      </c>
      <c r="O23" s="21" t="s">
        <v>53</v>
      </c>
      <c r="P23" s="21" t="s">
        <v>38</v>
      </c>
      <c r="Q23" s="21" t="s">
        <v>17</v>
      </c>
    </row>
    <row r="24" spans="1:17" x14ac:dyDescent="0.4">
      <c r="A24" s="64"/>
      <c r="B24" s="57" t="s">
        <v>36</v>
      </c>
      <c r="C24" s="58" t="e">
        <f>VLOOKUP(E24,[1]本船コード!$A$3:$E$206,2,FALSE)</f>
        <v>#N/A</v>
      </c>
      <c r="D24" s="58" t="e">
        <f>VLOOKUP(E24,[1]本船コード!$A$3:$E$206,3,FALSE)</f>
        <v>#N/A</v>
      </c>
      <c r="E24" s="57" t="s">
        <v>126</v>
      </c>
      <c r="F24" s="59" t="e">
        <f>VLOOKUP(E24,[1]本船コード!$A$3:$E$206,4,FALSE)</f>
        <v>#N/A</v>
      </c>
      <c r="G24" s="60" t="s">
        <v>118</v>
      </c>
      <c r="H24" s="60" t="s">
        <v>119</v>
      </c>
      <c r="I24" s="61">
        <v>45182</v>
      </c>
      <c r="J24" s="61">
        <v>45182</v>
      </c>
      <c r="K24" s="62">
        <f>I24-8</f>
        <v>45174</v>
      </c>
      <c r="L24" s="9">
        <f>N24</f>
        <v>45181</v>
      </c>
      <c r="M24" s="10">
        <f>N24-4</f>
        <v>45177</v>
      </c>
      <c r="N24" s="63">
        <f>I24-1</f>
        <v>45181</v>
      </c>
      <c r="O24" s="57" t="s">
        <v>34</v>
      </c>
      <c r="P24" s="57" t="s">
        <v>35</v>
      </c>
      <c r="Q24" s="57" t="s">
        <v>45</v>
      </c>
    </row>
    <row r="25" spans="1:17" x14ac:dyDescent="0.4">
      <c r="A25" s="64"/>
      <c r="B25" s="16" t="s">
        <v>25</v>
      </c>
      <c r="C25" s="16" t="str">
        <f>VLOOKUP(E25,[1]本船コード!$A$3:$E$206,2,FALSE)</f>
        <v>MLC</v>
      </c>
      <c r="D25" s="16" t="str">
        <f>VLOOKUP(E25,[1]本船コード!$A$3:$E$206,3,FALSE)</f>
        <v>MCR</v>
      </c>
      <c r="E25" s="16" t="s">
        <v>73</v>
      </c>
      <c r="F25" s="17" t="str">
        <f>VLOOKUP(E25,[1]本船コード!$A$3:$E$206,4,FALSE)</f>
        <v>VRMZ8</v>
      </c>
      <c r="G25" s="18" t="s">
        <v>127</v>
      </c>
      <c r="H25" s="18" t="s">
        <v>128</v>
      </c>
      <c r="I25" s="19">
        <v>45182</v>
      </c>
      <c r="J25" s="20">
        <v>45182</v>
      </c>
      <c r="K25" s="15">
        <f>I25-8</f>
        <v>45174</v>
      </c>
      <c r="L25" s="9">
        <f>N25</f>
        <v>45181</v>
      </c>
      <c r="M25" s="10">
        <f>N25-4</f>
        <v>45177</v>
      </c>
      <c r="N25" s="15">
        <f>I25-1</f>
        <v>45181</v>
      </c>
      <c r="O25" s="16" t="s">
        <v>27</v>
      </c>
      <c r="P25" s="16" t="s">
        <v>18</v>
      </c>
      <c r="Q25" s="16" t="s">
        <v>50</v>
      </c>
    </row>
    <row r="26" spans="1:17" x14ac:dyDescent="0.4">
      <c r="A26" s="64"/>
      <c r="B26" s="23" t="s">
        <v>26</v>
      </c>
      <c r="C26" s="28" t="e">
        <f>VLOOKUP(E26,[1]本船コード!$A$3:$E$206,2,FALSE)</f>
        <v>#N/A</v>
      </c>
      <c r="D26" s="28" t="e">
        <f>VLOOKUP(E26,[1]本船コード!$A$3:$E$206,3,FALSE)</f>
        <v>#N/A</v>
      </c>
      <c r="E26" s="29" t="s">
        <v>109</v>
      </c>
      <c r="F26" s="28" t="e">
        <f>VLOOKUP(E26,[1]本船コード!$A$3:$E$206,4,FALSE)</f>
        <v>#N/A</v>
      </c>
      <c r="G26" s="29" t="s">
        <v>129</v>
      </c>
      <c r="H26" s="29" t="s">
        <v>130</v>
      </c>
      <c r="I26" s="30">
        <v>45183</v>
      </c>
      <c r="J26" s="30">
        <v>45183</v>
      </c>
      <c r="K26" s="30">
        <f>I26-7</f>
        <v>45176</v>
      </c>
      <c r="L26" s="9">
        <f>N26</f>
        <v>45182</v>
      </c>
      <c r="M26" s="10">
        <f>N26</f>
        <v>45182</v>
      </c>
      <c r="N26" s="30">
        <f>I26-1</f>
        <v>45182</v>
      </c>
      <c r="O26" s="29" t="s">
        <v>29</v>
      </c>
      <c r="P26" s="29" t="s">
        <v>57</v>
      </c>
      <c r="Q26" s="29" t="s">
        <v>58</v>
      </c>
    </row>
    <row r="27" spans="1:17" x14ac:dyDescent="0.4">
      <c r="A27" s="64"/>
      <c r="B27" s="44" t="s">
        <v>59</v>
      </c>
      <c r="C27" s="45" t="e">
        <f>VLOOKUP(E27,[1]本船コード!$A$3:$E$206,2,FALSE)</f>
        <v>#N/A</v>
      </c>
      <c r="D27" s="45" t="e">
        <f>VLOOKUP(E27,[1]本船コード!$A$3:$E$206,3,FALSE)</f>
        <v>#N/A</v>
      </c>
      <c r="E27" s="48" t="s">
        <v>131</v>
      </c>
      <c r="F27" s="45" t="e">
        <f>VLOOKUP(E27,[1]本船コード!$A$3:$E$206,4,FALSE)</f>
        <v>#N/A</v>
      </c>
      <c r="G27" s="46"/>
      <c r="H27" s="45" t="s">
        <v>132</v>
      </c>
      <c r="I27" s="47">
        <v>45183</v>
      </c>
      <c r="J27" s="47">
        <v>45183</v>
      </c>
      <c r="K27" s="47">
        <f>N27-6</f>
        <v>45176</v>
      </c>
      <c r="L27" s="9">
        <f>N27+1</f>
        <v>45183</v>
      </c>
      <c r="M27" s="10">
        <f>N27</f>
        <v>45182</v>
      </c>
      <c r="N27" s="47">
        <f>I27-1</f>
        <v>45182</v>
      </c>
      <c r="O27" s="48" t="s">
        <v>60</v>
      </c>
      <c r="P27" s="48" t="s">
        <v>61</v>
      </c>
      <c r="Q27" s="48" t="s">
        <v>62</v>
      </c>
    </row>
    <row r="28" spans="1:17" x14ac:dyDescent="0.4">
      <c r="A28" s="64"/>
      <c r="B28" s="38" t="s">
        <v>63</v>
      </c>
      <c r="C28" s="39" t="str">
        <f>VLOOKUP(E28,[1]本船コード!$A$3:$E$206,2,FALSE)</f>
        <v>AKT</v>
      </c>
      <c r="D28" s="39">
        <f>VLOOKUP(E28,[1]本船コード!$A$3:$E$206,3,FALSE)</f>
        <v>0</v>
      </c>
      <c r="E28" s="40" t="s">
        <v>133</v>
      </c>
      <c r="F28" s="39" t="str">
        <f>VLOOKUP(E28,[1]本船コード!$A$3:$E$206,4,FALSE)</f>
        <v>D5WN4</v>
      </c>
      <c r="G28" s="41" t="s">
        <v>134</v>
      </c>
      <c r="H28" s="39" t="s">
        <v>135</v>
      </c>
      <c r="I28" s="42">
        <v>45183</v>
      </c>
      <c r="J28" s="43">
        <v>45183</v>
      </c>
      <c r="K28" s="42">
        <f>N28-6</f>
        <v>45176</v>
      </c>
      <c r="L28" s="9">
        <f>N28+0</f>
        <v>45182</v>
      </c>
      <c r="M28" s="10">
        <f>N28</f>
        <v>45182</v>
      </c>
      <c r="N28" s="42">
        <f>I28-1</f>
        <v>45182</v>
      </c>
      <c r="O28" s="33" t="s">
        <v>63</v>
      </c>
      <c r="P28" s="33" t="s">
        <v>32</v>
      </c>
      <c r="Q28" s="33" t="s">
        <v>48</v>
      </c>
    </row>
    <row r="29" spans="1:17" x14ac:dyDescent="0.4">
      <c r="A29" s="64"/>
      <c r="B29" s="38" t="s">
        <v>64</v>
      </c>
      <c r="C29" s="39" t="str">
        <f>VLOOKUP(E29,[1]本船コード!$A$3:$E$206,2,FALSE)</f>
        <v>OAZ</v>
      </c>
      <c r="D29" s="39" t="str">
        <f>VLOOKUP(E29,[1]本船コード!$A$3:$E$206,3,FALSE)</f>
        <v>-</v>
      </c>
      <c r="E29" s="40" t="s">
        <v>83</v>
      </c>
      <c r="F29" s="39" t="str">
        <f>VLOOKUP(E29,[1]本船コード!$A$3:$E$206,4,FALSE)</f>
        <v>VRCG8</v>
      </c>
      <c r="G29" s="41" t="s">
        <v>84</v>
      </c>
      <c r="H29" s="39" t="s">
        <v>101</v>
      </c>
      <c r="I29" s="42">
        <v>45183</v>
      </c>
      <c r="J29" s="43">
        <v>45183</v>
      </c>
      <c r="K29" s="42">
        <f>N29-7</f>
        <v>45176</v>
      </c>
      <c r="L29" s="9">
        <f>N29+0</f>
        <v>45183</v>
      </c>
      <c r="M29" s="10">
        <f>N29</f>
        <v>45183</v>
      </c>
      <c r="N29" s="42">
        <f>I29-0</f>
        <v>45183</v>
      </c>
      <c r="O29" s="33" t="s">
        <v>64</v>
      </c>
      <c r="P29" s="33" t="s">
        <v>32</v>
      </c>
      <c r="Q29" s="33" t="s">
        <v>48</v>
      </c>
    </row>
    <row r="30" spans="1:17" x14ac:dyDescent="0.4">
      <c r="A30" s="64"/>
      <c r="B30" s="57" t="s">
        <v>37</v>
      </c>
      <c r="C30" s="58" t="e">
        <f>VLOOKUP(E30,[1]本船コード!$A$3:$E$206,2,FALSE)</f>
        <v>#N/A</v>
      </c>
      <c r="D30" s="57" t="e">
        <f>VLOOKUP(E30,[1]本船コード!$A$3:$E$206,3,FALSE)</f>
        <v>#N/A</v>
      </c>
      <c r="E30" s="57" t="s">
        <v>136</v>
      </c>
      <c r="F30" s="58" t="e">
        <f>VLOOKUP(E30,[1]本船コード!$A$3:$E$206,4,FALSE)</f>
        <v>#N/A</v>
      </c>
      <c r="G30" s="60" t="s">
        <v>103</v>
      </c>
      <c r="H30" s="60" t="s">
        <v>104</v>
      </c>
      <c r="I30" s="61">
        <v>45185</v>
      </c>
      <c r="J30" s="61">
        <v>45185</v>
      </c>
      <c r="K30" s="62">
        <f>I30-8</f>
        <v>45177</v>
      </c>
      <c r="L30" s="9">
        <f>N30</f>
        <v>45184</v>
      </c>
      <c r="M30" s="10">
        <f>N30-4</f>
        <v>45180</v>
      </c>
      <c r="N30" s="63">
        <f>I30-1</f>
        <v>45184</v>
      </c>
      <c r="O30" s="57" t="s">
        <v>34</v>
      </c>
      <c r="P30" s="57" t="s">
        <v>35</v>
      </c>
      <c r="Q30" s="57" t="s">
        <v>45</v>
      </c>
    </row>
    <row r="31" spans="1:17" ht="19.5" thickBot="1" x14ac:dyDescent="0.45">
      <c r="A31" s="64"/>
      <c r="B31" s="31" t="s">
        <v>67</v>
      </c>
      <c r="C31" s="31" t="e">
        <f>VLOOKUP(E31,[1]本船コード!$A$3:$E$206,2,FALSE)</f>
        <v>#N/A</v>
      </c>
      <c r="D31" s="31" t="e">
        <f>VLOOKUP(E31,[1]本船コード!$A$3:$E$206,3,FALSE)</f>
        <v>#N/A</v>
      </c>
      <c r="E31" s="31" t="s">
        <v>137</v>
      </c>
      <c r="F31" s="32" t="e">
        <f>VLOOKUP(E31,[1]本船コード!$A$3:$E$206,4,FALSE)</f>
        <v>#N/A</v>
      </c>
      <c r="G31" s="31" t="s">
        <v>90</v>
      </c>
      <c r="H31" s="31" t="s">
        <v>91</v>
      </c>
      <c r="I31" s="19">
        <v>45185</v>
      </c>
      <c r="J31" s="19">
        <v>45185</v>
      </c>
      <c r="K31" s="15">
        <f>I31-7</f>
        <v>45178</v>
      </c>
      <c r="L31" s="9">
        <f>N31</f>
        <v>45184</v>
      </c>
      <c r="M31" s="10">
        <f>N31-0</f>
        <v>45184</v>
      </c>
      <c r="N31" s="15">
        <f>I31-1</f>
        <v>45184</v>
      </c>
      <c r="O31" s="16" t="s">
        <v>29</v>
      </c>
      <c r="P31" s="16" t="s">
        <v>30</v>
      </c>
      <c r="Q31" s="16" t="s">
        <v>68</v>
      </c>
    </row>
    <row r="32" spans="1:17" x14ac:dyDescent="0.4">
      <c r="A32" s="64">
        <v>36</v>
      </c>
      <c r="B32" s="49" t="s">
        <v>33</v>
      </c>
      <c r="C32" s="50" t="str">
        <f>VLOOKUP(E32,[1]本船コード!$A$3:$E$206,2,FALSE)</f>
        <v>JXF</v>
      </c>
      <c r="D32" s="50" t="str">
        <f>VLOOKUP(E32,[1]本船コード!$A$3:$E$206,3,FALSE)</f>
        <v>JSX</v>
      </c>
      <c r="E32" s="49" t="s">
        <v>41</v>
      </c>
      <c r="F32" s="50" t="str">
        <f>VLOOKUP(E32,[1]本船コード!$A$3:$E$206,4,FALSE)</f>
        <v>BOFO4</v>
      </c>
      <c r="G32" s="51" t="s">
        <v>138</v>
      </c>
      <c r="H32" s="51" t="s">
        <v>139</v>
      </c>
      <c r="I32" s="52">
        <v>45186</v>
      </c>
      <c r="J32" s="52">
        <v>45186</v>
      </c>
      <c r="K32" s="53">
        <f>I32-9</f>
        <v>45177</v>
      </c>
      <c r="L32" s="54">
        <f>N32</f>
        <v>45184</v>
      </c>
      <c r="M32" s="55">
        <f>N32-4</f>
        <v>45180</v>
      </c>
      <c r="N32" s="56">
        <f>I32-2</f>
        <v>45184</v>
      </c>
      <c r="O32" s="49" t="s">
        <v>34</v>
      </c>
      <c r="P32" s="49" t="s">
        <v>35</v>
      </c>
      <c r="Q32" s="57" t="s">
        <v>45</v>
      </c>
    </row>
    <row r="33" spans="1:17" x14ac:dyDescent="0.4">
      <c r="A33" s="64"/>
      <c r="B33" s="33" t="s">
        <v>46</v>
      </c>
      <c r="C33" s="34" t="str">
        <f>VLOOKUP(E33,[1]本船コード!$A$3:$E$206,2,FALSE)</f>
        <v>ONZ</v>
      </c>
      <c r="D33" s="34" t="str">
        <f>VLOOKUP(E33,[1]本船コード!$A$3:$E$206,3,FALSE)</f>
        <v>ONZ</v>
      </c>
      <c r="E33" s="33" t="s">
        <v>47</v>
      </c>
      <c r="F33" s="34" t="str">
        <f>VLOOKUP(E33,[1]本船コード!$A$3:$E$206,4,FALSE)</f>
        <v>VRFS2</v>
      </c>
      <c r="G33" s="35" t="s">
        <v>140</v>
      </c>
      <c r="H33" s="34" t="s">
        <v>141</v>
      </c>
      <c r="I33" s="36">
        <v>45187</v>
      </c>
      <c r="J33" s="37">
        <v>45187</v>
      </c>
      <c r="K33" s="36">
        <v>45176</v>
      </c>
      <c r="L33" s="9">
        <f>N33+1</f>
        <v>45185</v>
      </c>
      <c r="M33" s="10">
        <f>N33</f>
        <v>45184</v>
      </c>
      <c r="N33" s="36">
        <f>I33-3</f>
        <v>45184</v>
      </c>
      <c r="O33" s="33" t="s">
        <v>31</v>
      </c>
      <c r="P33" s="33" t="s">
        <v>32</v>
      </c>
      <c r="Q33" s="33" t="s">
        <v>48</v>
      </c>
    </row>
    <row r="34" spans="1:17" x14ac:dyDescent="0.4">
      <c r="A34" s="64"/>
      <c r="B34" s="16" t="s">
        <v>16</v>
      </c>
      <c r="C34" s="16" t="str">
        <f>VLOOKUP(E34,[1]本船コード!$A$3:$E$206,2,FALSE)</f>
        <v>GLZ</v>
      </c>
      <c r="D34" s="16" t="str">
        <f>VLOOKUP(E34,[1]本船コード!$A$3:$E$206,3,FALSE)</f>
        <v>GZD</v>
      </c>
      <c r="E34" s="16" t="s">
        <v>49</v>
      </c>
      <c r="F34" s="17" t="str">
        <f>VLOOKUP(E34,[1]本船コード!$A$3:$E$206,4,FALSE)</f>
        <v>VRPZ4</v>
      </c>
      <c r="G34" s="18" t="s">
        <v>122</v>
      </c>
      <c r="H34" s="18" t="s">
        <v>123</v>
      </c>
      <c r="I34" s="19">
        <v>45187</v>
      </c>
      <c r="J34" s="19">
        <v>45187</v>
      </c>
      <c r="K34" s="15" t="s">
        <v>142</v>
      </c>
      <c r="L34" s="9">
        <f>N34</f>
        <v>45184</v>
      </c>
      <c r="M34" s="10">
        <f>N34-0</f>
        <v>45184</v>
      </c>
      <c r="N34" s="15">
        <f>I34-3</f>
        <v>45184</v>
      </c>
      <c r="O34" s="16" t="s">
        <v>27</v>
      </c>
      <c r="P34" s="16" t="s">
        <v>20</v>
      </c>
      <c r="Q34" s="16" t="s">
        <v>50</v>
      </c>
    </row>
    <row r="35" spans="1:17" x14ac:dyDescent="0.4">
      <c r="A35" s="64"/>
      <c r="B35" s="11" t="s">
        <v>24</v>
      </c>
      <c r="C35" s="12" t="str">
        <f>VLOOKUP(E35,[1]本船コード!$A$3:$E$206,2,FALSE)</f>
        <v>PQD</v>
      </c>
      <c r="D35" s="12" t="str">
        <f>VLOOKUP(E35,[1]本船コード!$A$3:$E$206,3,FALSE)</f>
        <v>PFQ</v>
      </c>
      <c r="E35" s="11" t="s">
        <v>51</v>
      </c>
      <c r="F35" s="12" t="str">
        <f>VLOOKUP(E35,[1]本船コード!$A$3:$E$206,4,FALSE)</f>
        <v>D5RS8</v>
      </c>
      <c r="G35" s="12" t="s">
        <v>143</v>
      </c>
      <c r="H35" s="13" t="s">
        <v>144</v>
      </c>
      <c r="I35" s="14">
        <v>45188</v>
      </c>
      <c r="J35" s="14">
        <v>45188</v>
      </c>
      <c r="K35" s="14">
        <v>45180</v>
      </c>
      <c r="L35" s="9">
        <f>N35</f>
        <v>45184</v>
      </c>
      <c r="M35" s="10">
        <f>N35</f>
        <v>45184</v>
      </c>
      <c r="N35" s="14">
        <v>45184</v>
      </c>
      <c r="O35" s="11" t="s">
        <v>29</v>
      </c>
      <c r="P35" s="11" t="s">
        <v>19</v>
      </c>
      <c r="Q35" s="11" t="s">
        <v>48</v>
      </c>
    </row>
    <row r="36" spans="1:17" x14ac:dyDescent="0.4">
      <c r="A36" s="64"/>
      <c r="B36" s="11" t="s">
        <v>23</v>
      </c>
      <c r="C36" s="21" t="e">
        <f>VLOOKUP(E36,[1]本船コード!$A$3:$E$206,2,FALSE)</f>
        <v>#N/A</v>
      </c>
      <c r="D36" s="21" t="e">
        <f>VLOOKUP(E36,[1]本船コード!$A$3:$E$206,3,FALSE)</f>
        <v>#N/A</v>
      </c>
      <c r="E36" s="21" t="s">
        <v>145</v>
      </c>
      <c r="F36" s="24" t="e">
        <f>VLOOKUP(E36,[1]本船コード!$A$3:$E$206,4,FALSE)</f>
        <v>#N/A</v>
      </c>
      <c r="G36" s="24" t="s">
        <v>122</v>
      </c>
      <c r="H36" s="25" t="s">
        <v>123</v>
      </c>
      <c r="I36" s="22">
        <v>45188</v>
      </c>
      <c r="J36" s="22">
        <v>45188</v>
      </c>
      <c r="K36" s="22">
        <f>I36-8</f>
        <v>45180</v>
      </c>
      <c r="L36" s="9">
        <f>N36</f>
        <v>45184</v>
      </c>
      <c r="M36" s="10">
        <f>N36</f>
        <v>45184</v>
      </c>
      <c r="N36" s="22">
        <v>45184</v>
      </c>
      <c r="O36" s="21" t="s">
        <v>28</v>
      </c>
      <c r="P36" s="21" t="s">
        <v>38</v>
      </c>
      <c r="Q36" s="21" t="s">
        <v>17</v>
      </c>
    </row>
    <row r="37" spans="1:17" x14ac:dyDescent="0.4">
      <c r="A37" s="64"/>
      <c r="B37" s="65" t="s">
        <v>39</v>
      </c>
      <c r="C37" s="66"/>
      <c r="D37" s="66"/>
      <c r="E37" s="65" t="s">
        <v>146</v>
      </c>
      <c r="F37" s="66"/>
      <c r="G37" s="66" t="s">
        <v>147</v>
      </c>
      <c r="H37" s="67" t="s">
        <v>148</v>
      </c>
      <c r="I37" s="68">
        <v>45188</v>
      </c>
      <c r="J37" s="68">
        <v>45188</v>
      </c>
      <c r="K37" s="68" t="s">
        <v>142</v>
      </c>
      <c r="L37" s="9"/>
      <c r="M37" s="10"/>
      <c r="N37" s="68">
        <v>45184</v>
      </c>
      <c r="O37" s="65" t="s">
        <v>53</v>
      </c>
      <c r="P37" s="65" t="s">
        <v>54</v>
      </c>
      <c r="Q37" s="65" t="s">
        <v>55</v>
      </c>
    </row>
    <row r="38" spans="1:17" x14ac:dyDescent="0.4">
      <c r="A38" s="64"/>
      <c r="B38" s="11" t="s">
        <v>22</v>
      </c>
      <c r="C38" s="11" t="str">
        <f>VLOOKUP(E38,[1]本船コード!$A$3:$E$206,2,FALSE)</f>
        <v>SCT</v>
      </c>
      <c r="D38" s="11" t="str">
        <f>VLOOKUP(E38,[1]本船コード!$A$3:$E$206,3,FALSE)</f>
        <v>STC</v>
      </c>
      <c r="E38" s="11" t="s">
        <v>149</v>
      </c>
      <c r="F38" s="12" t="str">
        <f>VLOOKUP(E38,[1]本船コード!$A$3:$E$206,4,FALSE)</f>
        <v>3EDP6</v>
      </c>
      <c r="G38" s="12" t="s">
        <v>147</v>
      </c>
      <c r="H38" s="13" t="s">
        <v>148</v>
      </c>
      <c r="I38" s="14">
        <v>45189</v>
      </c>
      <c r="J38" s="14">
        <v>45189</v>
      </c>
      <c r="K38" s="14">
        <v>45177</v>
      </c>
      <c r="L38" s="9">
        <f>N38</f>
        <v>45184</v>
      </c>
      <c r="M38" s="10">
        <f>N38-4</f>
        <v>45180</v>
      </c>
      <c r="N38" s="14">
        <f>I38-5</f>
        <v>45184</v>
      </c>
      <c r="O38" s="11" t="s">
        <v>53</v>
      </c>
      <c r="P38" s="11" t="s">
        <v>21</v>
      </c>
      <c r="Q38" s="11" t="s">
        <v>48</v>
      </c>
    </row>
    <row r="39" spans="1:17" x14ac:dyDescent="0.4">
      <c r="A39" s="64"/>
      <c r="B39" s="57" t="s">
        <v>36</v>
      </c>
      <c r="C39" s="58" t="str">
        <f>VLOOKUP(E39,[1]本船コード!$A$3:$E$206,2,FALSE)</f>
        <v>JSB</v>
      </c>
      <c r="D39" s="58" t="str">
        <f>VLOOKUP(E39,[1]本船コード!$A$3:$E$206,3,FALSE)</f>
        <v>JSB</v>
      </c>
      <c r="E39" s="57" t="s">
        <v>40</v>
      </c>
      <c r="F39" s="59" t="str">
        <f>VLOOKUP(E39,[1]本船コード!$A$3:$E$206,4,FALSE)</f>
        <v>BOQQ8</v>
      </c>
      <c r="G39" s="60" t="s">
        <v>150</v>
      </c>
      <c r="H39" s="60" t="s">
        <v>151</v>
      </c>
      <c r="I39" s="61">
        <v>45189</v>
      </c>
      <c r="J39" s="61">
        <v>45189</v>
      </c>
      <c r="K39" s="62">
        <f>I39-8</f>
        <v>45181</v>
      </c>
      <c r="L39" s="9">
        <f>N39</f>
        <v>45188</v>
      </c>
      <c r="M39" s="10">
        <f>N39-4</f>
        <v>45184</v>
      </c>
      <c r="N39" s="63">
        <f>I39-1</f>
        <v>45188</v>
      </c>
      <c r="O39" s="57" t="s">
        <v>34</v>
      </c>
      <c r="P39" s="57" t="s">
        <v>35</v>
      </c>
      <c r="Q39" s="57" t="s">
        <v>45</v>
      </c>
    </row>
    <row r="40" spans="1:17" x14ac:dyDescent="0.4">
      <c r="A40" s="64"/>
      <c r="B40" s="16" t="s">
        <v>25</v>
      </c>
      <c r="C40" s="16" t="e">
        <f>VLOOKUP(E40,[1]本船コード!$A$3:$E$206,2,FALSE)</f>
        <v>#N/A</v>
      </c>
      <c r="D40" s="16" t="e">
        <f>VLOOKUP(E40,[1]本船コード!$A$3:$E$206,3,FALSE)</f>
        <v>#N/A</v>
      </c>
      <c r="E40" s="16" t="s">
        <v>76</v>
      </c>
      <c r="F40" s="17" t="e">
        <f>VLOOKUP(E40,[1]本船コード!$A$3:$E$206,4,FALSE)</f>
        <v>#N/A</v>
      </c>
      <c r="G40" s="18" t="s">
        <v>152</v>
      </c>
      <c r="H40" s="18" t="s">
        <v>153</v>
      </c>
      <c r="I40" s="19">
        <v>45189</v>
      </c>
      <c r="J40" s="20">
        <v>45189</v>
      </c>
      <c r="K40" s="15" t="s">
        <v>142</v>
      </c>
      <c r="L40" s="9">
        <f>N40</f>
        <v>45188</v>
      </c>
      <c r="M40" s="10">
        <f>N40-4</f>
        <v>45184</v>
      </c>
      <c r="N40" s="15">
        <f>I40-1</f>
        <v>45188</v>
      </c>
      <c r="O40" s="16" t="s">
        <v>27</v>
      </c>
      <c r="P40" s="16" t="s">
        <v>18</v>
      </c>
      <c r="Q40" s="16" t="s">
        <v>50</v>
      </c>
    </row>
    <row r="41" spans="1:17" x14ac:dyDescent="0.4">
      <c r="A41" s="64"/>
      <c r="B41" s="23" t="s">
        <v>26</v>
      </c>
      <c r="C41" s="28" t="e">
        <f>VLOOKUP(E41,[1]本船コード!$A$3:$E$206,2,FALSE)</f>
        <v>#N/A</v>
      </c>
      <c r="D41" s="28" t="e">
        <f>VLOOKUP(E41,[1]本船コード!$A$3:$E$206,3,FALSE)</f>
        <v>#N/A</v>
      </c>
      <c r="E41" s="29" t="s">
        <v>154</v>
      </c>
      <c r="F41" s="28" t="e">
        <f>VLOOKUP(E41,[1]本船コード!$A$3:$E$206,4,FALSE)</f>
        <v>#N/A</v>
      </c>
      <c r="G41" s="29" t="s">
        <v>155</v>
      </c>
      <c r="H41" s="29" t="s">
        <v>156</v>
      </c>
      <c r="I41" s="30">
        <v>45190</v>
      </c>
      <c r="J41" s="30">
        <v>45190</v>
      </c>
      <c r="K41" s="30">
        <f>I41-7</f>
        <v>45183</v>
      </c>
      <c r="L41" s="9">
        <f>N41</f>
        <v>45189</v>
      </c>
      <c r="M41" s="10">
        <f>N41</f>
        <v>45189</v>
      </c>
      <c r="N41" s="30">
        <f>I41-1</f>
        <v>45189</v>
      </c>
      <c r="O41" s="29" t="s">
        <v>29</v>
      </c>
      <c r="P41" s="29" t="s">
        <v>57</v>
      </c>
      <c r="Q41" s="29" t="s">
        <v>58</v>
      </c>
    </row>
    <row r="42" spans="1:17" x14ac:dyDescent="0.4">
      <c r="A42" s="64"/>
      <c r="B42" s="44" t="s">
        <v>59</v>
      </c>
      <c r="C42" s="45" t="e">
        <f>VLOOKUP(E42,[1]本船コード!$A$3:$E$206,2,FALSE)</f>
        <v>#N/A</v>
      </c>
      <c r="D42" s="45" t="e">
        <f>VLOOKUP(E42,[1]本船コード!$A$3:$E$206,3,FALSE)</f>
        <v>#N/A</v>
      </c>
      <c r="E42" s="48" t="s">
        <v>157</v>
      </c>
      <c r="F42" s="45" t="e">
        <f>VLOOKUP(E42,[1]本船コード!$A$3:$E$206,4,FALSE)</f>
        <v>#N/A</v>
      </c>
      <c r="G42" s="46"/>
      <c r="H42" s="45" t="s">
        <v>158</v>
      </c>
      <c r="I42" s="47">
        <v>45190</v>
      </c>
      <c r="J42" s="47">
        <v>45190</v>
      </c>
      <c r="K42" s="47">
        <f>N42-6</f>
        <v>45183</v>
      </c>
      <c r="L42" s="9">
        <f>N42+1</f>
        <v>45190</v>
      </c>
      <c r="M42" s="10">
        <f>N42</f>
        <v>45189</v>
      </c>
      <c r="N42" s="47">
        <f>I42-1</f>
        <v>45189</v>
      </c>
      <c r="O42" s="48" t="s">
        <v>60</v>
      </c>
      <c r="P42" s="48" t="s">
        <v>61</v>
      </c>
      <c r="Q42" s="48" t="s">
        <v>62</v>
      </c>
    </row>
    <row r="43" spans="1:17" x14ac:dyDescent="0.4">
      <c r="A43" s="64"/>
      <c r="B43" s="38" t="s">
        <v>63</v>
      </c>
      <c r="C43" s="39" t="str">
        <f>VLOOKUP(E43,[1]本船コード!$A$3:$E$206,2,FALSE)</f>
        <v>MNT</v>
      </c>
      <c r="D43" s="39" t="str">
        <f>VLOOKUP(E43,[1]本船コード!$A$3:$E$206,3,FALSE)</f>
        <v>MNT</v>
      </c>
      <c r="E43" s="40" t="s">
        <v>159</v>
      </c>
      <c r="F43" s="39" t="str">
        <f>VLOOKUP(E43,[1]本船コード!$A$3:$E$206,4,FALSE)</f>
        <v>D5WB7</v>
      </c>
      <c r="G43" s="41" t="s">
        <v>160</v>
      </c>
      <c r="H43" s="39" t="s">
        <v>161</v>
      </c>
      <c r="I43" s="42">
        <v>45190</v>
      </c>
      <c r="J43" s="43">
        <v>45190</v>
      </c>
      <c r="K43" s="42">
        <f>N43-6</f>
        <v>45183</v>
      </c>
      <c r="L43" s="9">
        <f>N43+0</f>
        <v>45189</v>
      </c>
      <c r="M43" s="10">
        <f>N43</f>
        <v>45189</v>
      </c>
      <c r="N43" s="42">
        <f>I43-1</f>
        <v>45189</v>
      </c>
      <c r="O43" s="33" t="s">
        <v>63</v>
      </c>
      <c r="P43" s="33" t="s">
        <v>32</v>
      </c>
      <c r="Q43" s="33" t="s">
        <v>48</v>
      </c>
    </row>
    <row r="44" spans="1:17" x14ac:dyDescent="0.4">
      <c r="A44" s="64"/>
      <c r="B44" s="38" t="s">
        <v>64</v>
      </c>
      <c r="C44" s="39" t="str">
        <f>VLOOKUP(E44,[1]本船コード!$A$3:$E$206,2,FALSE)</f>
        <v>ONX</v>
      </c>
      <c r="D44" s="39" t="str">
        <f>VLOOKUP(E44,[1]本船コード!$A$3:$E$206,3,FALSE)</f>
        <v>-</v>
      </c>
      <c r="E44" s="40" t="s">
        <v>78</v>
      </c>
      <c r="F44" s="39" t="str">
        <f>VLOOKUP(E44,[1]本船コード!$A$3:$E$206,4,FALSE)</f>
        <v>VRFX8</v>
      </c>
      <c r="G44" s="41" t="s">
        <v>162</v>
      </c>
      <c r="H44" s="39" t="s">
        <v>163</v>
      </c>
      <c r="I44" s="42">
        <v>45190</v>
      </c>
      <c r="J44" s="43">
        <v>45190</v>
      </c>
      <c r="K44" s="42">
        <f>N44-7</f>
        <v>45183</v>
      </c>
      <c r="L44" s="9">
        <f>N44+0</f>
        <v>45190</v>
      </c>
      <c r="M44" s="10">
        <f>N44</f>
        <v>45190</v>
      </c>
      <c r="N44" s="42">
        <f>I44-0</f>
        <v>45190</v>
      </c>
      <c r="O44" s="33" t="s">
        <v>64</v>
      </c>
      <c r="P44" s="33" t="s">
        <v>32</v>
      </c>
      <c r="Q44" s="33" t="s">
        <v>48</v>
      </c>
    </row>
    <row r="45" spans="1:17" x14ac:dyDescent="0.4">
      <c r="A45" s="64"/>
      <c r="B45" s="57" t="s">
        <v>37</v>
      </c>
      <c r="C45" s="58" t="e">
        <f>VLOOKUP(E45,[1]本船コード!$A$3:$E$206,2,FALSE)</f>
        <v>#N/A</v>
      </c>
      <c r="D45" s="57" t="e">
        <f>VLOOKUP(E45,[1]本船コード!$A$3:$E$206,3,FALSE)</f>
        <v>#N/A</v>
      </c>
      <c r="E45" s="57" t="s">
        <v>113</v>
      </c>
      <c r="F45" s="58" t="e">
        <f>VLOOKUP(E45,[1]本船コード!$A$3:$E$206,4,FALSE)</f>
        <v>#N/A</v>
      </c>
      <c r="G45" s="60" t="s">
        <v>79</v>
      </c>
      <c r="H45" s="60" t="s">
        <v>80</v>
      </c>
      <c r="I45" s="61">
        <v>45192</v>
      </c>
      <c r="J45" s="61">
        <v>45192</v>
      </c>
      <c r="K45" s="62">
        <f>I45-8</f>
        <v>45184</v>
      </c>
      <c r="L45" s="9">
        <f>N45</f>
        <v>45191</v>
      </c>
      <c r="M45" s="10">
        <f>N45-4</f>
        <v>45187</v>
      </c>
      <c r="N45" s="63">
        <f>I45-1</f>
        <v>45191</v>
      </c>
      <c r="O45" s="57" t="s">
        <v>34</v>
      </c>
      <c r="P45" s="57" t="s">
        <v>35</v>
      </c>
      <c r="Q45" s="57" t="s">
        <v>45</v>
      </c>
    </row>
    <row r="46" spans="1:17" ht="19.5" thickBot="1" x14ac:dyDescent="0.45">
      <c r="A46" s="64"/>
      <c r="B46" s="31" t="s">
        <v>67</v>
      </c>
      <c r="C46" s="31" t="str">
        <f>VLOOKUP(E46,[1]本船コード!$A$3:$E$206,2,FALSE)</f>
        <v>SKT</v>
      </c>
      <c r="D46" s="31" t="str">
        <f>VLOOKUP(E46,[1]本船コード!$A$3:$E$206,3,FALSE)</f>
        <v>SKT</v>
      </c>
      <c r="E46" s="31" t="s">
        <v>164</v>
      </c>
      <c r="F46" s="32" t="str">
        <f>VLOOKUP(E46,[1]本船コード!$A$3:$E$206,4,FALSE)</f>
        <v>VROR6</v>
      </c>
      <c r="G46" s="31" t="s">
        <v>90</v>
      </c>
      <c r="H46" s="31" t="s">
        <v>91</v>
      </c>
      <c r="I46" s="19">
        <v>45192</v>
      </c>
      <c r="J46" s="19">
        <v>45192</v>
      </c>
      <c r="K46" s="15">
        <f>I46-7</f>
        <v>45185</v>
      </c>
      <c r="L46" s="9">
        <f>N46</f>
        <v>45191</v>
      </c>
      <c r="M46" s="10">
        <f>N46-0</f>
        <v>45191</v>
      </c>
      <c r="N46" s="15">
        <f>I46-1</f>
        <v>45191</v>
      </c>
      <c r="O46" s="16" t="s">
        <v>29</v>
      </c>
      <c r="P46" s="16" t="s">
        <v>30</v>
      </c>
      <c r="Q46" s="16" t="s">
        <v>68</v>
      </c>
    </row>
    <row r="47" spans="1:17" x14ac:dyDescent="0.4">
      <c r="A47" s="64">
        <v>37</v>
      </c>
      <c r="B47" s="49" t="s">
        <v>33</v>
      </c>
      <c r="C47" s="50" t="e">
        <f>VLOOKUP(E47,[1]本船コード!$A$3:$E$206,2,FALSE)</f>
        <v>#N/A</v>
      </c>
      <c r="D47" s="50" t="e">
        <f>VLOOKUP(E47,[1]本船コード!$A$3:$E$206,3,FALSE)</f>
        <v>#N/A</v>
      </c>
      <c r="E47" s="49"/>
      <c r="F47" s="50" t="e">
        <f>VLOOKUP(E47,[1]本船コード!$A$3:$E$206,4,FALSE)</f>
        <v>#N/A</v>
      </c>
      <c r="G47" s="51"/>
      <c r="H47" s="51"/>
      <c r="I47" s="52">
        <v>45193</v>
      </c>
      <c r="J47" s="52">
        <v>45193</v>
      </c>
      <c r="K47" s="53">
        <f>I47-9</f>
        <v>45184</v>
      </c>
      <c r="L47" s="54">
        <f>N47</f>
        <v>45191</v>
      </c>
      <c r="M47" s="55">
        <f>N47-4</f>
        <v>45187</v>
      </c>
      <c r="N47" s="56">
        <f>I47-2</f>
        <v>45191</v>
      </c>
      <c r="O47" s="49" t="s">
        <v>34</v>
      </c>
      <c r="P47" s="49" t="s">
        <v>35</v>
      </c>
      <c r="Q47" s="57" t="s">
        <v>45</v>
      </c>
    </row>
    <row r="48" spans="1:17" x14ac:dyDescent="0.4">
      <c r="A48" s="64"/>
      <c r="B48" s="33" t="s">
        <v>46</v>
      </c>
      <c r="C48" s="34" t="str">
        <f>VLOOKUP(E48,[1]本船コード!$A$3:$E$206,2,FALSE)</f>
        <v>OCH</v>
      </c>
      <c r="D48" s="34" t="str">
        <f>VLOOKUP(E48,[1]本船コード!$A$3:$E$206,3,FALSE)</f>
        <v>-</v>
      </c>
      <c r="E48" s="33" t="s">
        <v>69</v>
      </c>
      <c r="F48" s="34" t="str">
        <f>VLOOKUP(E48,[1]本船コード!$A$3:$E$206,4,FALSE)</f>
        <v>VRFX2</v>
      </c>
      <c r="G48" s="35" t="s">
        <v>165</v>
      </c>
      <c r="H48" s="34" t="s">
        <v>166</v>
      </c>
      <c r="I48" s="36">
        <v>45194</v>
      </c>
      <c r="J48" s="37">
        <v>45194</v>
      </c>
      <c r="K48" s="36">
        <v>45183</v>
      </c>
      <c r="L48" s="9">
        <f>N48+0</f>
        <v>45191</v>
      </c>
      <c r="M48" s="10">
        <f>N48</f>
        <v>45191</v>
      </c>
      <c r="N48" s="36">
        <f>I48-3</f>
        <v>45191</v>
      </c>
      <c r="O48" s="33" t="s">
        <v>31</v>
      </c>
      <c r="P48" s="33" t="s">
        <v>32</v>
      </c>
      <c r="Q48" s="33" t="s">
        <v>48</v>
      </c>
    </row>
    <row r="49" spans="1:17" x14ac:dyDescent="0.4">
      <c r="A49" s="64"/>
      <c r="B49" s="16" t="s">
        <v>16</v>
      </c>
      <c r="C49" s="16" t="str">
        <f>VLOOKUP(E49,[1]本船コード!$A$3:$E$206,2,FALSE)</f>
        <v>GGD</v>
      </c>
      <c r="D49" s="16" t="str">
        <f>VLOOKUP(E49,[1]本船コード!$A$3:$E$206,3,FALSE)</f>
        <v>GGD</v>
      </c>
      <c r="E49" s="16" t="s">
        <v>70</v>
      </c>
      <c r="F49" s="17" t="str">
        <f>VLOOKUP(E49,[1]本船コード!$A$3:$E$206,4,FALSE)</f>
        <v>VRQO4</v>
      </c>
      <c r="G49" s="18" t="s">
        <v>143</v>
      </c>
      <c r="H49" s="18" t="s">
        <v>144</v>
      </c>
      <c r="I49" s="19">
        <v>45194</v>
      </c>
      <c r="J49" s="19">
        <v>45194</v>
      </c>
      <c r="K49" s="15" t="s">
        <v>142</v>
      </c>
      <c r="L49" s="9">
        <f>N49</f>
        <v>45194</v>
      </c>
      <c r="M49" s="10">
        <f>N49-0</f>
        <v>45194</v>
      </c>
      <c r="N49" s="15">
        <f>I49-0</f>
        <v>45194</v>
      </c>
      <c r="O49" s="16" t="s">
        <v>27</v>
      </c>
      <c r="P49" s="16" t="s">
        <v>20</v>
      </c>
      <c r="Q49" s="16" t="s">
        <v>50</v>
      </c>
    </row>
    <row r="50" spans="1:17" x14ac:dyDescent="0.4">
      <c r="A50" s="64"/>
      <c r="B50" s="11" t="s">
        <v>24</v>
      </c>
      <c r="C50" s="12" t="str">
        <f>VLOOKUP(E50,[1]本船コード!$A$3:$E$206,2,FALSE)</f>
        <v>JAA</v>
      </c>
      <c r="D50" s="12" t="str">
        <f>VLOOKUP(E50,[1]本船コード!$A$3:$E$206,3,FALSE)</f>
        <v>JCR</v>
      </c>
      <c r="E50" s="11" t="s">
        <v>71</v>
      </c>
      <c r="F50" s="12" t="str">
        <f>VLOOKUP(E50,[1]本船コード!$A$3:$E$206,4,FALSE)</f>
        <v>VRRS5</v>
      </c>
      <c r="G50" s="12" t="s">
        <v>167</v>
      </c>
      <c r="H50" s="13" t="s">
        <v>168</v>
      </c>
      <c r="I50" s="14">
        <v>45195</v>
      </c>
      <c r="J50" s="14">
        <v>45195</v>
      </c>
      <c r="K50" s="14">
        <f>I50-7</f>
        <v>45188</v>
      </c>
      <c r="L50" s="9">
        <f>N50</f>
        <v>45194</v>
      </c>
      <c r="M50" s="10">
        <f>N50</f>
        <v>45194</v>
      </c>
      <c r="N50" s="14">
        <v>45194</v>
      </c>
      <c r="O50" s="11" t="s">
        <v>29</v>
      </c>
      <c r="P50" s="11" t="s">
        <v>19</v>
      </c>
      <c r="Q50" s="11" t="s">
        <v>48</v>
      </c>
    </row>
    <row r="51" spans="1:17" x14ac:dyDescent="0.4">
      <c r="A51" s="64"/>
      <c r="B51" s="11" t="s">
        <v>23</v>
      </c>
      <c r="C51" s="23" t="str">
        <f>VLOOKUP(E51,[1]本船コード!$A$3:$E$206,2,FALSE)</f>
        <v>ALI</v>
      </c>
      <c r="D51" s="23" t="str">
        <f>VLOOKUP(E51,[1]本船コード!$A$3:$E$206,3,FALSE)</f>
        <v>ALB</v>
      </c>
      <c r="E51" s="23" t="s">
        <v>82</v>
      </c>
      <c r="F51" s="26" t="str">
        <f>VLOOKUP(E51,[1]本船コード!$A$3:$E$206,4,FALSE)</f>
        <v>VRFL8</v>
      </c>
      <c r="G51" s="12" t="s">
        <v>167</v>
      </c>
      <c r="H51" s="13" t="s">
        <v>168</v>
      </c>
      <c r="I51" s="27">
        <v>45195</v>
      </c>
      <c r="J51" s="27">
        <v>45195</v>
      </c>
      <c r="K51" s="27">
        <f>I51-7</f>
        <v>45188</v>
      </c>
      <c r="L51" s="9">
        <f>N51</f>
        <v>45194</v>
      </c>
      <c r="M51" s="10">
        <f>N51</f>
        <v>45194</v>
      </c>
      <c r="N51" s="27">
        <f>I51-1</f>
        <v>45194</v>
      </c>
      <c r="O51" s="23" t="s">
        <v>28</v>
      </c>
      <c r="P51" s="11" t="s">
        <v>19</v>
      </c>
      <c r="Q51" s="11" t="s">
        <v>48</v>
      </c>
    </row>
    <row r="52" spans="1:17" x14ac:dyDescent="0.4">
      <c r="A52" s="64"/>
      <c r="B52" s="65" t="s">
        <v>39</v>
      </c>
      <c r="C52" s="66"/>
      <c r="D52" s="66"/>
      <c r="E52" s="65" t="s">
        <v>43</v>
      </c>
      <c r="F52" s="66"/>
      <c r="G52" s="66" t="s">
        <v>143</v>
      </c>
      <c r="H52" s="67" t="s">
        <v>144</v>
      </c>
      <c r="I52" s="68">
        <v>45195</v>
      </c>
      <c r="J52" s="68">
        <v>45195</v>
      </c>
      <c r="K52" s="68" t="s">
        <v>142</v>
      </c>
      <c r="L52" s="9"/>
      <c r="M52" s="10"/>
      <c r="N52" s="68">
        <v>45194</v>
      </c>
      <c r="O52" s="65" t="s">
        <v>53</v>
      </c>
      <c r="P52" s="65" t="s">
        <v>72</v>
      </c>
      <c r="Q52" s="65" t="s">
        <v>55</v>
      </c>
    </row>
    <row r="53" spans="1:17" x14ac:dyDescent="0.4">
      <c r="A53" s="64"/>
      <c r="B53" s="11" t="s">
        <v>22</v>
      </c>
      <c r="C53" s="21" t="str">
        <f>VLOOKUP(E53,[1]本船コード!$A$3:$E$206,2,FALSE)</f>
        <v>EAL</v>
      </c>
      <c r="D53" s="21" t="str">
        <f>VLOOKUP(E53,[1]本船コード!$A$3:$E$206,3,FALSE)</f>
        <v>EAS</v>
      </c>
      <c r="E53" s="21" t="s">
        <v>169</v>
      </c>
      <c r="F53" s="24" t="str">
        <f>VLOOKUP(E53,[1]本船コード!$A$3:$E$206,4,FALSE)</f>
        <v>3FLL8</v>
      </c>
      <c r="G53" s="24" t="s">
        <v>170</v>
      </c>
      <c r="H53" s="25" t="s">
        <v>171</v>
      </c>
      <c r="I53" s="22">
        <v>45196</v>
      </c>
      <c r="J53" s="22">
        <v>45196</v>
      </c>
      <c r="K53" s="22">
        <v>45184</v>
      </c>
      <c r="L53" s="9">
        <f>N53</f>
        <v>45194</v>
      </c>
      <c r="M53" s="10">
        <f>N53-4</f>
        <v>45190</v>
      </c>
      <c r="N53" s="22">
        <f>I53-2</f>
        <v>45194</v>
      </c>
      <c r="O53" s="21" t="s">
        <v>53</v>
      </c>
      <c r="P53" s="21" t="s">
        <v>38</v>
      </c>
      <c r="Q53" s="21" t="s">
        <v>17</v>
      </c>
    </row>
    <row r="54" spans="1:17" x14ac:dyDescent="0.4">
      <c r="A54" s="64"/>
      <c r="B54" s="57" t="s">
        <v>36</v>
      </c>
      <c r="C54" s="58" t="e">
        <f>VLOOKUP(E54,[1]本船コード!$A$3:$E$206,2,FALSE)</f>
        <v>#N/A</v>
      </c>
      <c r="D54" s="58" t="e">
        <f>VLOOKUP(E54,[1]本船コード!$A$3:$E$206,3,FALSE)</f>
        <v>#N/A</v>
      </c>
      <c r="E54" s="57"/>
      <c r="F54" s="59" t="e">
        <f>VLOOKUP(E54,[1]本船コード!$A$3:$E$206,4,FALSE)</f>
        <v>#N/A</v>
      </c>
      <c r="G54" s="60"/>
      <c r="H54" s="60"/>
      <c r="I54" s="61">
        <v>45196</v>
      </c>
      <c r="J54" s="61">
        <v>45196</v>
      </c>
      <c r="K54" s="62">
        <f>I54-8</f>
        <v>45188</v>
      </c>
      <c r="L54" s="9">
        <f>N54</f>
        <v>45195</v>
      </c>
      <c r="M54" s="10">
        <f>N54-4</f>
        <v>45191</v>
      </c>
      <c r="N54" s="63">
        <f>I54-1</f>
        <v>45195</v>
      </c>
      <c r="O54" s="57" t="s">
        <v>34</v>
      </c>
      <c r="P54" s="57" t="s">
        <v>35</v>
      </c>
      <c r="Q54" s="57" t="s">
        <v>45</v>
      </c>
    </row>
    <row r="55" spans="1:17" x14ac:dyDescent="0.4">
      <c r="A55" s="64"/>
      <c r="B55" s="16" t="s">
        <v>25</v>
      </c>
      <c r="C55" s="16" t="str">
        <f>VLOOKUP(E55,[1]本船コード!$A$3:$E$206,2,FALSE)</f>
        <v>MLT</v>
      </c>
      <c r="D55" s="16" t="str">
        <f>VLOOKUP(E55,[1]本船コード!$A$3:$E$206,3,FALSE)</f>
        <v>MTU</v>
      </c>
      <c r="E55" s="16" t="s">
        <v>56</v>
      </c>
      <c r="F55" s="17" t="str">
        <f>VLOOKUP(E55,[1]本船コード!$A$3:$E$206,4,FALSE)</f>
        <v>VROS2</v>
      </c>
      <c r="G55" s="18" t="s">
        <v>172</v>
      </c>
      <c r="H55" s="18" t="s">
        <v>173</v>
      </c>
      <c r="I55" s="19">
        <v>45196</v>
      </c>
      <c r="J55" s="20">
        <v>45196</v>
      </c>
      <c r="K55" s="15">
        <f>I55-8</f>
        <v>45188</v>
      </c>
      <c r="L55" s="9">
        <f>N55</f>
        <v>45195</v>
      </c>
      <c r="M55" s="10">
        <f>N55-4</f>
        <v>45191</v>
      </c>
      <c r="N55" s="15">
        <f>I55-1</f>
        <v>45195</v>
      </c>
      <c r="O55" s="16" t="s">
        <v>27</v>
      </c>
      <c r="P55" s="16" t="s">
        <v>18</v>
      </c>
      <c r="Q55" s="16" t="s">
        <v>50</v>
      </c>
    </row>
    <row r="56" spans="1:17" x14ac:dyDescent="0.4">
      <c r="A56" s="64"/>
      <c r="B56" s="23" t="s">
        <v>26</v>
      </c>
      <c r="C56" s="28" t="e">
        <f>VLOOKUP(E56,[1]本船コード!$A$3:$E$206,2,FALSE)</f>
        <v>#N/A</v>
      </c>
      <c r="D56" s="28" t="e">
        <f>VLOOKUP(E56,[1]本船コード!$A$3:$E$206,3,FALSE)</f>
        <v>#N/A</v>
      </c>
      <c r="E56" s="29" t="s">
        <v>174</v>
      </c>
      <c r="F56" s="28" t="e">
        <f>VLOOKUP(E56,[1]本船コード!$A$3:$E$206,4,FALSE)</f>
        <v>#N/A</v>
      </c>
      <c r="G56" s="29" t="s">
        <v>175</v>
      </c>
      <c r="H56" s="29" t="s">
        <v>176</v>
      </c>
      <c r="I56" s="30">
        <v>45197</v>
      </c>
      <c r="J56" s="30">
        <v>45197</v>
      </c>
      <c r="K56" s="30">
        <f>I56-7</f>
        <v>45190</v>
      </c>
      <c r="L56" s="9">
        <f>N56</f>
        <v>45196</v>
      </c>
      <c r="M56" s="10">
        <f>N56</f>
        <v>45196</v>
      </c>
      <c r="N56" s="30">
        <f>I56-1</f>
        <v>45196</v>
      </c>
      <c r="O56" s="29" t="s">
        <v>29</v>
      </c>
      <c r="P56" s="29" t="s">
        <v>57</v>
      </c>
      <c r="Q56" s="29" t="s">
        <v>58</v>
      </c>
    </row>
    <row r="57" spans="1:17" x14ac:dyDescent="0.4">
      <c r="A57" s="64"/>
      <c r="B57" s="44" t="s">
        <v>59</v>
      </c>
      <c r="C57" s="45" t="e">
        <f>VLOOKUP(E57,[1]本船コード!$A$3:$E$206,2,FALSE)</f>
        <v>#N/A</v>
      </c>
      <c r="D57" s="45" t="e">
        <f>VLOOKUP(E57,[1]本船コード!$A$3:$E$206,3,FALSE)</f>
        <v>#N/A</v>
      </c>
      <c r="E57" s="48" t="s">
        <v>177</v>
      </c>
      <c r="F57" s="45" t="e">
        <f>VLOOKUP(E57,[1]本船コード!$A$3:$E$206,4,FALSE)</f>
        <v>#N/A</v>
      </c>
      <c r="G57" s="46"/>
      <c r="H57" s="45" t="s">
        <v>178</v>
      </c>
      <c r="I57" s="47">
        <v>45197</v>
      </c>
      <c r="J57" s="47">
        <v>45197</v>
      </c>
      <c r="K57" s="47">
        <f>N57-6</f>
        <v>45190</v>
      </c>
      <c r="L57" s="9">
        <f>N57+1</f>
        <v>45197</v>
      </c>
      <c r="M57" s="10">
        <f>N57</f>
        <v>45196</v>
      </c>
      <c r="N57" s="47">
        <f>I57-1</f>
        <v>45196</v>
      </c>
      <c r="O57" s="48" t="s">
        <v>60</v>
      </c>
      <c r="P57" s="48" t="s">
        <v>61</v>
      </c>
      <c r="Q57" s="48" t="s">
        <v>62</v>
      </c>
    </row>
    <row r="58" spans="1:17" x14ac:dyDescent="0.4">
      <c r="A58" s="64"/>
      <c r="B58" s="38" t="s">
        <v>63</v>
      </c>
      <c r="C58" s="39" t="e">
        <f>VLOOKUP(E58,[1]本船コード!$A$3:$E$206,2,FALSE)</f>
        <v>#N/A</v>
      </c>
      <c r="D58" s="39" t="e">
        <f>VLOOKUP(E58,[1]本船コード!$A$3:$E$206,3,FALSE)</f>
        <v>#N/A</v>
      </c>
      <c r="E58" s="40" t="s">
        <v>74</v>
      </c>
      <c r="F58" s="39" t="e">
        <f>VLOOKUP(E58,[1]本船コード!$A$3:$E$206,4,FALSE)</f>
        <v>#N/A</v>
      </c>
      <c r="G58" s="41" t="s">
        <v>179</v>
      </c>
      <c r="H58" s="39" t="s">
        <v>180</v>
      </c>
      <c r="I58" s="42">
        <v>45197</v>
      </c>
      <c r="J58" s="43">
        <v>45197</v>
      </c>
      <c r="K58" s="42">
        <f>N58-6</f>
        <v>45190</v>
      </c>
      <c r="L58" s="9">
        <f>N58+0</f>
        <v>45196</v>
      </c>
      <c r="M58" s="10">
        <f>N58</f>
        <v>45196</v>
      </c>
      <c r="N58" s="42">
        <f>I58-1</f>
        <v>45196</v>
      </c>
      <c r="O58" s="33" t="s">
        <v>63</v>
      </c>
      <c r="P58" s="33" t="s">
        <v>32</v>
      </c>
      <c r="Q58" s="33" t="s">
        <v>48</v>
      </c>
    </row>
    <row r="59" spans="1:17" x14ac:dyDescent="0.4">
      <c r="A59" s="64"/>
      <c r="B59" s="38" t="s">
        <v>64</v>
      </c>
      <c r="C59" s="39" t="str">
        <f>VLOOKUP(E59,[1]本船コード!$A$3:$E$206,2,FALSE)</f>
        <v>OAZ</v>
      </c>
      <c r="D59" s="39" t="str">
        <f>VLOOKUP(E59,[1]本船コード!$A$3:$E$206,3,FALSE)</f>
        <v>-</v>
      </c>
      <c r="E59" s="40" t="s">
        <v>83</v>
      </c>
      <c r="F59" s="39" t="str">
        <f>VLOOKUP(E59,[1]本船コード!$A$3:$E$206,4,FALSE)</f>
        <v>VRCG8</v>
      </c>
      <c r="G59" s="41" t="s">
        <v>181</v>
      </c>
      <c r="H59" s="39" t="s">
        <v>182</v>
      </c>
      <c r="I59" s="42">
        <v>45197</v>
      </c>
      <c r="J59" s="43">
        <v>45197</v>
      </c>
      <c r="K59" s="42">
        <f>N59-7</f>
        <v>45190</v>
      </c>
      <c r="L59" s="9">
        <f>N59+0</f>
        <v>45197</v>
      </c>
      <c r="M59" s="10">
        <f>N59</f>
        <v>45197</v>
      </c>
      <c r="N59" s="42">
        <f>I59-0</f>
        <v>45197</v>
      </c>
      <c r="O59" s="33" t="s">
        <v>64</v>
      </c>
      <c r="P59" s="33" t="s">
        <v>32</v>
      </c>
      <c r="Q59" s="33" t="s">
        <v>48</v>
      </c>
    </row>
    <row r="60" spans="1:17" x14ac:dyDescent="0.4">
      <c r="A60" s="64"/>
      <c r="B60" s="57" t="s">
        <v>37</v>
      </c>
      <c r="C60" s="58" t="e">
        <f>VLOOKUP(E60,[1]本船コード!$A$3:$E$206,2,FALSE)</f>
        <v>#N/A</v>
      </c>
      <c r="D60" s="57" t="e">
        <f>VLOOKUP(E60,[1]本船コード!$A$3:$E$206,3,FALSE)</f>
        <v>#N/A</v>
      </c>
      <c r="E60" s="57"/>
      <c r="F60" s="58" t="e">
        <f>VLOOKUP(E60,[1]本船コード!$A$3:$E$206,4,FALSE)</f>
        <v>#N/A</v>
      </c>
      <c r="G60" s="60"/>
      <c r="H60" s="60"/>
      <c r="I60" s="61">
        <v>45199</v>
      </c>
      <c r="J60" s="61">
        <v>45199</v>
      </c>
      <c r="K60" s="62">
        <f>I60-8</f>
        <v>45191</v>
      </c>
      <c r="L60" s="9">
        <f>N60</f>
        <v>45198</v>
      </c>
      <c r="M60" s="10">
        <f>N60-4</f>
        <v>45194</v>
      </c>
      <c r="N60" s="63">
        <f>I60-1</f>
        <v>45198</v>
      </c>
      <c r="O60" s="57" t="s">
        <v>34</v>
      </c>
      <c r="P60" s="57" t="s">
        <v>35</v>
      </c>
      <c r="Q60" s="57" t="s">
        <v>45</v>
      </c>
    </row>
    <row r="61" spans="1:17" ht="19.5" thickBot="1" x14ac:dyDescent="0.45">
      <c r="A61" s="64"/>
      <c r="B61" s="31" t="s">
        <v>67</v>
      </c>
      <c r="C61" s="31" t="e">
        <f>VLOOKUP(E61,[1]本船コード!$A$3:$E$206,2,FALSE)</f>
        <v>#N/A</v>
      </c>
      <c r="D61" s="31" t="e">
        <f>VLOOKUP(E61,[1]本船コード!$A$3:$E$206,3,FALSE)</f>
        <v>#N/A</v>
      </c>
      <c r="E61" s="31" t="s">
        <v>183</v>
      </c>
      <c r="F61" s="32" t="e">
        <f>VLOOKUP(E61,[1]本船コード!$A$3:$E$206,4,FALSE)</f>
        <v>#N/A</v>
      </c>
      <c r="G61" s="31" t="s">
        <v>90</v>
      </c>
      <c r="H61" s="31" t="s">
        <v>91</v>
      </c>
      <c r="I61" s="19">
        <v>45199</v>
      </c>
      <c r="J61" s="19">
        <v>45199</v>
      </c>
      <c r="K61" s="15">
        <f>I61-8</f>
        <v>45191</v>
      </c>
      <c r="L61" s="9">
        <f>N61</f>
        <v>45198</v>
      </c>
      <c r="M61" s="10">
        <f>N61-0</f>
        <v>45198</v>
      </c>
      <c r="N61" s="15">
        <f>I61-1</f>
        <v>45198</v>
      </c>
      <c r="O61" s="16" t="s">
        <v>29</v>
      </c>
      <c r="P61" s="16" t="s">
        <v>30</v>
      </c>
      <c r="Q61" s="16" t="s">
        <v>68</v>
      </c>
    </row>
    <row r="62" spans="1:17" x14ac:dyDescent="0.4">
      <c r="A62" s="64">
        <v>38</v>
      </c>
      <c r="B62" s="49" t="s">
        <v>33</v>
      </c>
      <c r="C62" s="50" t="e">
        <f>VLOOKUP(E62,[1]本船コード!$A$3:$E$206,2,FALSE)</f>
        <v>#N/A</v>
      </c>
      <c r="D62" s="50" t="e">
        <f>VLOOKUP(E62,[1]本船コード!$A$3:$E$206,3,FALSE)</f>
        <v>#N/A</v>
      </c>
      <c r="E62" s="49"/>
      <c r="F62" s="50" t="e">
        <f>VLOOKUP(E62,[1]本船コード!$A$3:$E$206,4,FALSE)</f>
        <v>#N/A</v>
      </c>
      <c r="G62" s="51"/>
      <c r="H62" s="51"/>
      <c r="I62" s="52">
        <v>45200</v>
      </c>
      <c r="J62" s="52">
        <v>45200</v>
      </c>
      <c r="K62" s="53">
        <f>I62-9</f>
        <v>45191</v>
      </c>
      <c r="L62" s="54">
        <f>N62</f>
        <v>45198</v>
      </c>
      <c r="M62" s="55">
        <f>N62-4</f>
        <v>45194</v>
      </c>
      <c r="N62" s="56">
        <f>I62-2</f>
        <v>45198</v>
      </c>
      <c r="O62" s="49" t="s">
        <v>34</v>
      </c>
      <c r="P62" s="49" t="s">
        <v>35</v>
      </c>
      <c r="Q62" s="57" t="s">
        <v>45</v>
      </c>
    </row>
    <row r="63" spans="1:17" x14ac:dyDescent="0.4">
      <c r="A63" s="64"/>
      <c r="B63" s="33" t="s">
        <v>46</v>
      </c>
      <c r="C63" s="34" t="str">
        <f>VLOOKUP(E63,[1]本船コード!$A$3:$E$206,2,FALSE)</f>
        <v>OJK</v>
      </c>
      <c r="D63" s="34" t="str">
        <f>VLOOKUP(E63,[1]本船コード!$A$3:$E$206,3,FALSE)</f>
        <v>-</v>
      </c>
      <c r="E63" s="33" t="s">
        <v>75</v>
      </c>
      <c r="F63" s="34" t="str">
        <f>VLOOKUP(E63,[1]本船コード!$A$3:$E$206,4,FALSE)</f>
        <v>VRGO7</v>
      </c>
      <c r="G63" s="35" t="s">
        <v>184</v>
      </c>
      <c r="H63" s="34" t="s">
        <v>185</v>
      </c>
      <c r="I63" s="36">
        <v>45201</v>
      </c>
      <c r="J63" s="37">
        <v>45201</v>
      </c>
      <c r="K63" s="36">
        <v>45191</v>
      </c>
      <c r="L63" s="9">
        <f>N63+1</f>
        <v>45199</v>
      </c>
      <c r="M63" s="10">
        <f>N63</f>
        <v>45198</v>
      </c>
      <c r="N63" s="36">
        <f>I63-3</f>
        <v>45198</v>
      </c>
      <c r="O63" s="33" t="s">
        <v>31</v>
      </c>
      <c r="P63" s="33" t="s">
        <v>32</v>
      </c>
      <c r="Q63" s="33" t="s">
        <v>48</v>
      </c>
    </row>
    <row r="64" spans="1:17" x14ac:dyDescent="0.4">
      <c r="A64" s="64"/>
      <c r="B64" s="16" t="s">
        <v>16</v>
      </c>
      <c r="C64" s="16" t="str">
        <f>VLOOKUP(E64,[1]本船コード!$A$3:$E$206,2,FALSE)</f>
        <v>GLZ</v>
      </c>
      <c r="D64" s="16" t="str">
        <f>VLOOKUP(E64,[1]本船コード!$A$3:$E$206,3,FALSE)</f>
        <v>GZD</v>
      </c>
      <c r="E64" s="16" t="s">
        <v>49</v>
      </c>
      <c r="F64" s="17" t="str">
        <f>VLOOKUP(E64,[1]本船コード!$A$3:$E$206,4,FALSE)</f>
        <v>VRPZ4</v>
      </c>
      <c r="G64" s="18" t="s">
        <v>167</v>
      </c>
      <c r="H64" s="18" t="s">
        <v>168</v>
      </c>
      <c r="I64" s="19">
        <v>45201</v>
      </c>
      <c r="J64" s="19">
        <v>45201</v>
      </c>
      <c r="K64" s="15">
        <f>I64-7</f>
        <v>45194</v>
      </c>
      <c r="L64" s="9">
        <f>N64</f>
        <v>45201</v>
      </c>
      <c r="M64" s="10">
        <f>N64-0</f>
        <v>45201</v>
      </c>
      <c r="N64" s="15">
        <f>I64-0</f>
        <v>45201</v>
      </c>
      <c r="O64" s="16" t="s">
        <v>27</v>
      </c>
      <c r="P64" s="16" t="s">
        <v>20</v>
      </c>
      <c r="Q64" s="16" t="s">
        <v>50</v>
      </c>
    </row>
    <row r="65" spans="1:17" x14ac:dyDescent="0.4">
      <c r="A65" s="64"/>
      <c r="B65" s="11" t="s">
        <v>24</v>
      </c>
      <c r="C65" s="12" t="str">
        <f>VLOOKUP(E65,[1]本船コード!$A$3:$E$206,2,FALSE)</f>
        <v>PQD</v>
      </c>
      <c r="D65" s="12" t="str">
        <f>VLOOKUP(E65,[1]本船コード!$A$3:$E$206,3,FALSE)</f>
        <v>PFQ</v>
      </c>
      <c r="E65" s="11" t="s">
        <v>51</v>
      </c>
      <c r="F65" s="12" t="str">
        <f>VLOOKUP(E65,[1]本船コード!$A$3:$E$206,4,FALSE)</f>
        <v>D5RS8</v>
      </c>
      <c r="G65" s="12" t="s">
        <v>186</v>
      </c>
      <c r="H65" s="13" t="s">
        <v>187</v>
      </c>
      <c r="I65" s="14">
        <v>45202</v>
      </c>
      <c r="J65" s="14">
        <v>45202</v>
      </c>
      <c r="K65" s="14">
        <f>I65-8</f>
        <v>45194</v>
      </c>
      <c r="L65" s="9">
        <f>N65</f>
        <v>45201</v>
      </c>
      <c r="M65" s="10">
        <f>N65</f>
        <v>45201</v>
      </c>
      <c r="N65" s="14">
        <v>45201</v>
      </c>
      <c r="O65" s="11" t="s">
        <v>29</v>
      </c>
      <c r="P65" s="11" t="s">
        <v>19</v>
      </c>
      <c r="Q65" s="11" t="s">
        <v>48</v>
      </c>
    </row>
    <row r="66" spans="1:17" x14ac:dyDescent="0.4">
      <c r="A66" s="64"/>
      <c r="B66" s="11" t="s">
        <v>23</v>
      </c>
      <c r="C66" s="21" t="str">
        <f>VLOOKUP(E66,[1]本船コード!$A$3:$E$206,2,FALSE)</f>
        <v>MWZ</v>
      </c>
      <c r="D66" s="21" t="str">
        <f>VLOOKUP(E66,[1]本船コード!$A$3:$E$206,3,FALSE)</f>
        <v>MWZ</v>
      </c>
      <c r="E66" s="21" t="s">
        <v>188</v>
      </c>
      <c r="F66" s="24" t="str">
        <f>VLOOKUP(E66,[1]本船コード!$A$3:$E$206,4,FALSE)</f>
        <v>VRNL7</v>
      </c>
      <c r="G66" s="24" t="s">
        <v>167</v>
      </c>
      <c r="H66" s="25" t="s">
        <v>168</v>
      </c>
      <c r="I66" s="22">
        <v>45202</v>
      </c>
      <c r="J66" s="22">
        <v>45202</v>
      </c>
      <c r="K66" s="22">
        <f>I66-8</f>
        <v>45194</v>
      </c>
      <c r="L66" s="9">
        <f>N66</f>
        <v>45201</v>
      </c>
      <c r="M66" s="10">
        <f>N66</f>
        <v>45201</v>
      </c>
      <c r="N66" s="22">
        <f>I66-1</f>
        <v>45201</v>
      </c>
      <c r="O66" s="21" t="s">
        <v>28</v>
      </c>
      <c r="P66" s="21" t="s">
        <v>38</v>
      </c>
      <c r="Q66" s="21" t="s">
        <v>17</v>
      </c>
    </row>
    <row r="67" spans="1:17" x14ac:dyDescent="0.4">
      <c r="A67" s="64"/>
      <c r="B67" s="65" t="s">
        <v>39</v>
      </c>
      <c r="C67" s="66"/>
      <c r="D67" s="66"/>
      <c r="E67" s="65" t="s">
        <v>146</v>
      </c>
      <c r="F67" s="66"/>
      <c r="G67" s="66" t="s">
        <v>167</v>
      </c>
      <c r="H67" s="67" t="s">
        <v>168</v>
      </c>
      <c r="I67" s="68">
        <v>45202</v>
      </c>
      <c r="J67" s="68">
        <v>45202</v>
      </c>
      <c r="K67" s="68">
        <v>45194</v>
      </c>
      <c r="L67" s="9"/>
      <c r="M67" s="10"/>
      <c r="N67" s="68">
        <v>45201</v>
      </c>
      <c r="O67" s="65" t="s">
        <v>53</v>
      </c>
      <c r="P67" s="65" t="s">
        <v>54</v>
      </c>
      <c r="Q67" s="65" t="s">
        <v>55</v>
      </c>
    </row>
    <row r="68" spans="1:17" x14ac:dyDescent="0.4">
      <c r="A68" s="64"/>
      <c r="B68" s="11" t="s">
        <v>22</v>
      </c>
      <c r="C68" s="11" t="str">
        <f>VLOOKUP(E68,[1]本船コード!$A$3:$E$206,2,FALSE)</f>
        <v>SCT</v>
      </c>
      <c r="D68" s="11" t="str">
        <f>VLOOKUP(E68,[1]本船コード!$A$3:$E$206,3,FALSE)</f>
        <v>STC</v>
      </c>
      <c r="E68" s="11" t="s">
        <v>149</v>
      </c>
      <c r="F68" s="12" t="str">
        <f>VLOOKUP(E68,[1]本船コード!$A$3:$E$206,4,FALSE)</f>
        <v>3EDP6</v>
      </c>
      <c r="G68" s="12" t="s">
        <v>189</v>
      </c>
      <c r="H68" s="13" t="s">
        <v>190</v>
      </c>
      <c r="I68" s="14">
        <v>45203</v>
      </c>
      <c r="J68" s="14">
        <v>45203</v>
      </c>
      <c r="K68" s="14">
        <f>I68-9</f>
        <v>45194</v>
      </c>
      <c r="L68" s="9">
        <f>N68</f>
        <v>45201</v>
      </c>
      <c r="M68" s="10">
        <f>N68-4</f>
        <v>45197</v>
      </c>
      <c r="N68" s="14">
        <f>I68-2</f>
        <v>45201</v>
      </c>
      <c r="O68" s="11" t="s">
        <v>53</v>
      </c>
      <c r="P68" s="11" t="s">
        <v>21</v>
      </c>
      <c r="Q68" s="11" t="s">
        <v>48</v>
      </c>
    </row>
    <row r="69" spans="1:17" x14ac:dyDescent="0.4">
      <c r="A69" s="64"/>
      <c r="B69" s="57" t="s">
        <v>36</v>
      </c>
      <c r="C69" s="58" t="e">
        <f>VLOOKUP(E69,[1]本船コード!$A$3:$E$206,2,FALSE)</f>
        <v>#N/A</v>
      </c>
      <c r="D69" s="58" t="e">
        <f>VLOOKUP(E69,[1]本船コード!$A$3:$E$206,3,FALSE)</f>
        <v>#N/A</v>
      </c>
      <c r="E69" s="57"/>
      <c r="F69" s="59" t="e">
        <f>VLOOKUP(E69,[1]本船コード!$A$3:$E$206,4,FALSE)</f>
        <v>#N/A</v>
      </c>
      <c r="G69" s="60"/>
      <c r="H69" s="60"/>
      <c r="I69" s="61">
        <v>45203</v>
      </c>
      <c r="J69" s="61">
        <v>45203</v>
      </c>
      <c r="K69" s="62">
        <f>I69-8</f>
        <v>45195</v>
      </c>
      <c r="L69" s="9">
        <f>N69</f>
        <v>45202</v>
      </c>
      <c r="M69" s="10">
        <f>N69-4</f>
        <v>45198</v>
      </c>
      <c r="N69" s="63">
        <f>I69-1</f>
        <v>45202</v>
      </c>
      <c r="O69" s="57" t="s">
        <v>34</v>
      </c>
      <c r="P69" s="57" t="s">
        <v>35</v>
      </c>
      <c r="Q69" s="57" t="s">
        <v>45</v>
      </c>
    </row>
    <row r="70" spans="1:17" x14ac:dyDescent="0.4">
      <c r="A70" s="64"/>
      <c r="B70" s="16" t="s">
        <v>25</v>
      </c>
      <c r="C70" s="16" t="str">
        <f>VLOOKUP(E70,[1]本船コード!$A$3:$E$206,2,FALSE)</f>
        <v>MLC</v>
      </c>
      <c r="D70" s="16" t="str">
        <f>VLOOKUP(E70,[1]本船コード!$A$3:$E$206,3,FALSE)</f>
        <v>MCR</v>
      </c>
      <c r="E70" s="16" t="s">
        <v>73</v>
      </c>
      <c r="F70" s="17" t="str">
        <f>VLOOKUP(E70,[1]本船コード!$A$3:$E$206,4,FALSE)</f>
        <v>VRMZ8</v>
      </c>
      <c r="G70" s="18" t="s">
        <v>191</v>
      </c>
      <c r="H70" s="18" t="s">
        <v>192</v>
      </c>
      <c r="I70" s="19">
        <v>45203</v>
      </c>
      <c r="J70" s="20">
        <v>45203</v>
      </c>
      <c r="K70" s="15">
        <f>I70-8</f>
        <v>45195</v>
      </c>
      <c r="L70" s="9">
        <f>N70</f>
        <v>45202</v>
      </c>
      <c r="M70" s="10">
        <f>N70-4</f>
        <v>45198</v>
      </c>
      <c r="N70" s="15">
        <f>I70-1</f>
        <v>45202</v>
      </c>
      <c r="O70" s="16" t="s">
        <v>27</v>
      </c>
      <c r="P70" s="16" t="s">
        <v>18</v>
      </c>
      <c r="Q70" s="16" t="s">
        <v>50</v>
      </c>
    </row>
    <row r="71" spans="1:17" x14ac:dyDescent="0.4">
      <c r="A71" s="64"/>
      <c r="B71" s="23" t="s">
        <v>26</v>
      </c>
      <c r="C71" s="28" t="e">
        <f>VLOOKUP(E71,[1]本船コード!$A$3:$E$206,2,FALSE)</f>
        <v>#N/A</v>
      </c>
      <c r="D71" s="28" t="e">
        <f>VLOOKUP(E71,[1]本船コード!$A$3:$E$206,3,FALSE)</f>
        <v>#N/A</v>
      </c>
      <c r="E71" s="29" t="s">
        <v>154</v>
      </c>
      <c r="F71" s="28" t="e">
        <f>VLOOKUP(E71,[1]本船コード!$A$3:$E$206,4,FALSE)</f>
        <v>#N/A</v>
      </c>
      <c r="G71" s="29" t="s">
        <v>193</v>
      </c>
      <c r="H71" s="29" t="s">
        <v>194</v>
      </c>
      <c r="I71" s="30">
        <v>45204</v>
      </c>
      <c r="J71" s="30">
        <v>45204</v>
      </c>
      <c r="K71" s="30">
        <f>I71-7</f>
        <v>45197</v>
      </c>
      <c r="L71" s="9">
        <f>N71</f>
        <v>45203</v>
      </c>
      <c r="M71" s="10">
        <f>N71</f>
        <v>45203</v>
      </c>
      <c r="N71" s="30">
        <f>I71-1</f>
        <v>45203</v>
      </c>
      <c r="O71" s="29" t="s">
        <v>29</v>
      </c>
      <c r="P71" s="29" t="s">
        <v>57</v>
      </c>
      <c r="Q71" s="29" t="s">
        <v>195</v>
      </c>
    </row>
    <row r="72" spans="1:17" x14ac:dyDescent="0.4">
      <c r="A72" s="64"/>
      <c r="B72" s="44" t="s">
        <v>59</v>
      </c>
      <c r="C72" s="45" t="e">
        <f>VLOOKUP(E72,[1]本船コード!$A$3:$E$206,2,FALSE)</f>
        <v>#N/A</v>
      </c>
      <c r="D72" s="45" t="e">
        <f>VLOOKUP(E72,[1]本船コード!$A$3:$E$206,3,FALSE)</f>
        <v>#N/A</v>
      </c>
      <c r="E72" s="48" t="s">
        <v>196</v>
      </c>
      <c r="F72" s="45" t="e">
        <f>VLOOKUP(E72,[1]本船コード!$A$3:$E$206,4,FALSE)</f>
        <v>#N/A</v>
      </c>
      <c r="G72" s="46"/>
      <c r="H72" s="45" t="s">
        <v>197</v>
      </c>
      <c r="I72" s="47">
        <v>45204</v>
      </c>
      <c r="J72" s="47">
        <v>45204</v>
      </c>
      <c r="K72" s="47">
        <f>N72-6</f>
        <v>45197</v>
      </c>
      <c r="L72" s="9">
        <f>N72+1</f>
        <v>45204</v>
      </c>
      <c r="M72" s="10">
        <f>N72</f>
        <v>45203</v>
      </c>
      <c r="N72" s="47">
        <f>I72-1</f>
        <v>45203</v>
      </c>
      <c r="O72" s="48" t="s">
        <v>60</v>
      </c>
      <c r="P72" s="48" t="s">
        <v>61</v>
      </c>
      <c r="Q72" s="48" t="s">
        <v>62</v>
      </c>
    </row>
    <row r="73" spans="1:17" x14ac:dyDescent="0.4">
      <c r="A73" s="64"/>
      <c r="B73" s="38" t="s">
        <v>63</v>
      </c>
      <c r="C73" s="39" t="e">
        <f>VLOOKUP(E73,[1]本船コード!$A$3:$E$206,2,FALSE)</f>
        <v>#N/A</v>
      </c>
      <c r="D73" s="39" t="e">
        <f>VLOOKUP(E73,[1]本船コード!$A$3:$E$206,3,FALSE)</f>
        <v>#N/A</v>
      </c>
      <c r="E73" s="40"/>
      <c r="F73" s="39" t="e">
        <f>VLOOKUP(E73,[1]本船コード!$A$3:$E$206,4,FALSE)</f>
        <v>#N/A</v>
      </c>
      <c r="G73" s="41"/>
      <c r="H73" s="39"/>
      <c r="I73" s="42">
        <v>45204</v>
      </c>
      <c r="J73" s="43">
        <v>45204</v>
      </c>
      <c r="K73" s="42">
        <f>N73-6</f>
        <v>45197</v>
      </c>
      <c r="L73" s="9">
        <f>N73+0</f>
        <v>45203</v>
      </c>
      <c r="M73" s="10">
        <f>N73</f>
        <v>45203</v>
      </c>
      <c r="N73" s="42">
        <f>I73-1</f>
        <v>45203</v>
      </c>
      <c r="O73" s="33" t="s">
        <v>63</v>
      </c>
      <c r="P73" s="33" t="s">
        <v>32</v>
      </c>
      <c r="Q73" s="33" t="s">
        <v>48</v>
      </c>
    </row>
    <row r="74" spans="1:17" x14ac:dyDescent="0.4">
      <c r="A74" s="64"/>
      <c r="B74" s="38" t="s">
        <v>64</v>
      </c>
      <c r="C74" s="39" t="e">
        <f>VLOOKUP(E74,[1]本船コード!$A$3:$E$206,2,FALSE)</f>
        <v>#N/A</v>
      </c>
      <c r="D74" s="39" t="e">
        <f>VLOOKUP(E74,[1]本船コード!$A$3:$E$206,3,FALSE)</f>
        <v>#N/A</v>
      </c>
      <c r="E74" s="40"/>
      <c r="F74" s="39" t="e">
        <f>VLOOKUP(E74,[1]本船コード!$A$3:$E$206,4,FALSE)</f>
        <v>#N/A</v>
      </c>
      <c r="G74" s="41"/>
      <c r="H74" s="39"/>
      <c r="I74" s="42">
        <v>45204</v>
      </c>
      <c r="J74" s="43">
        <v>45204</v>
      </c>
      <c r="K74" s="42">
        <f>N74-7</f>
        <v>45197</v>
      </c>
      <c r="L74" s="9">
        <f>N74+0</f>
        <v>45204</v>
      </c>
      <c r="M74" s="10">
        <f>N74</f>
        <v>45204</v>
      </c>
      <c r="N74" s="42">
        <f>I74-0</f>
        <v>45204</v>
      </c>
      <c r="O74" s="33" t="s">
        <v>64</v>
      </c>
      <c r="P74" s="33" t="s">
        <v>32</v>
      </c>
      <c r="Q74" s="33" t="s">
        <v>48</v>
      </c>
    </row>
    <row r="75" spans="1:17" x14ac:dyDescent="0.4">
      <c r="A75" s="64"/>
      <c r="B75" s="57" t="s">
        <v>37</v>
      </c>
      <c r="C75" s="58" t="e">
        <f>VLOOKUP(E75,[1]本船コード!$A$3:$E$206,2,FALSE)</f>
        <v>#N/A</v>
      </c>
      <c r="D75" s="57" t="e">
        <f>VLOOKUP(E75,[1]本船コード!$A$3:$E$206,3,FALSE)</f>
        <v>#N/A</v>
      </c>
      <c r="E75" s="57"/>
      <c r="F75" s="58" t="e">
        <f>VLOOKUP(E75,[1]本船コード!$A$3:$E$206,4,FALSE)</f>
        <v>#N/A</v>
      </c>
      <c r="G75" s="60"/>
      <c r="H75" s="60"/>
      <c r="I75" s="61">
        <v>45206</v>
      </c>
      <c r="J75" s="61">
        <v>45206</v>
      </c>
      <c r="K75" s="62">
        <f>I75-8</f>
        <v>45198</v>
      </c>
      <c r="L75" s="9">
        <f>N75</f>
        <v>45205</v>
      </c>
      <c r="M75" s="10">
        <f>N75-4</f>
        <v>45201</v>
      </c>
      <c r="N75" s="63">
        <f>I75-1</f>
        <v>45205</v>
      </c>
      <c r="O75" s="57" t="s">
        <v>34</v>
      </c>
      <c r="P75" s="57" t="s">
        <v>35</v>
      </c>
      <c r="Q75" s="57" t="s">
        <v>45</v>
      </c>
    </row>
  </sheetData>
  <mergeCells count="1">
    <mergeCell ref="G1:H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2023-09-05T23:49:54Z</dcterms:modified>
</cp:coreProperties>
</file>